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mc:AlternateContent xmlns:mc="http://schemas.openxmlformats.org/markup-compatibility/2006">
    <mc:Choice Requires="x15">
      <x15ac:absPath xmlns:x15ac="http://schemas.microsoft.com/office/spreadsheetml/2010/11/ac" url="C:\Users\DELL\Documents\Documents\Idartes contrato\Riesgos Idartes\Mapas de riesgo 2022\"/>
    </mc:Choice>
  </mc:AlternateContent>
  <xr:revisionPtr revIDLastSave="0" documentId="13_ncr:1_{574B93F0-6CB1-4605-AD43-93A3B7D507A0}" xr6:coauthVersionLast="43" xr6:coauthVersionMax="43" xr10:uidLastSave="{00000000-0000-0000-0000-000000000000}"/>
  <bookViews>
    <workbookView xWindow="-120" yWindow="-120" windowWidth="20730" windowHeight="11040" xr2:uid="{00000000-000D-0000-FFFF-FFFF00000000}"/>
  </bookViews>
  <sheets>
    <sheet name="Matriz admin Riesgo corrupción" sheetId="1" r:id="rId1"/>
    <sheet name="Mapa calor-Tablas de referencia" sheetId="2" r:id="rId2"/>
    <sheet name="Tablas" sheetId="3" state="hidden" r:id="rId3"/>
  </sheets>
  <calcPr calcId="191029"/>
  <extLst>
    <ext xmlns:xcalcf="http://schemas.microsoft.com/office/spreadsheetml/2018/calcfeatures" uri="{B58B0392-4F1F-4190-BB64-5DF3571DCE5F}">
      <xcalcf:calcFeatures>
        <xcalcf:feature name="microsoft.com:RD"/>
      </xcalcf:calcFeatures>
    </ext>
    <ext uri="GoogleSheetsCustomDataVersion1">
      <go:sheetsCustomData xmlns:go="http://customooxmlschemas.google.com/" r:id="rId9" roundtripDataSignature="AMtx7miFJu4OGEYjlh09aCLDJXCecASWcw=="/>
    </ext>
  </extLst>
</workbook>
</file>

<file path=xl/calcChain.xml><?xml version="1.0" encoding="utf-8"?>
<calcChain xmlns="http://schemas.openxmlformats.org/spreadsheetml/2006/main">
  <c r="D78" i="3" l="1"/>
  <c r="C78" i="3"/>
  <c r="D77" i="3"/>
  <c r="C77" i="3"/>
  <c r="D76" i="3"/>
  <c r="C76" i="3"/>
  <c r="D75" i="3"/>
  <c r="C75" i="3"/>
  <c r="D74" i="3"/>
  <c r="C74" i="3"/>
  <c r="D73" i="3"/>
  <c r="C73" i="3"/>
  <c r="C58" i="3"/>
  <c r="C57" i="3"/>
  <c r="C56" i="3"/>
  <c r="C55" i="3"/>
  <c r="C54" i="3"/>
  <c r="C53" i="3"/>
  <c r="C52" i="3"/>
  <c r="C51" i="3"/>
  <c r="C50" i="3"/>
  <c r="C49" i="3"/>
  <c r="C48" i="3"/>
  <c r="C47" i="3"/>
  <c r="C46" i="3"/>
  <c r="C45" i="3"/>
  <c r="C44" i="3"/>
  <c r="C43" i="3"/>
  <c r="C42" i="3"/>
  <c r="C41" i="3"/>
  <c r="C40" i="3"/>
  <c r="C39" i="3"/>
  <c r="C38" i="3"/>
  <c r="C37" i="3"/>
  <c r="C36" i="3"/>
  <c r="C35" i="3"/>
  <c r="C34" i="3"/>
  <c r="AN27" i="1"/>
  <c r="AO27" i="1" s="1"/>
  <c r="AN26" i="1"/>
  <c r="AO26" i="1" s="1"/>
  <c r="AD26" i="1"/>
  <c r="AE26" i="1" s="1"/>
  <c r="J26" i="1"/>
  <c r="I26" i="1"/>
  <c r="AN24" i="1"/>
  <c r="AO24" i="1" s="1"/>
  <c r="AD24" i="1"/>
  <c r="AE24" i="1" s="1"/>
  <c r="J24" i="1"/>
  <c r="I24" i="1"/>
  <c r="AG24" i="1" s="1"/>
  <c r="AH24" i="1" s="1"/>
  <c r="AN25" i="1"/>
  <c r="AO25" i="1" s="1"/>
  <c r="AD25" i="1"/>
  <c r="AE25" i="1" s="1"/>
  <c r="J25" i="1"/>
  <c r="I25" i="1"/>
  <c r="AN23" i="1"/>
  <c r="AO23" i="1" s="1"/>
  <c r="AD23" i="1"/>
  <c r="AE23" i="1" s="1"/>
  <c r="J23" i="1"/>
  <c r="I23" i="1"/>
  <c r="AN22" i="1"/>
  <c r="AO22" i="1" s="1"/>
  <c r="AN21" i="1"/>
  <c r="AO21" i="1" s="1"/>
  <c r="AD21" i="1"/>
  <c r="AE21" i="1" s="1"/>
  <c r="AV21" i="1" s="1"/>
  <c r="J21" i="1"/>
  <c r="I21" i="1"/>
  <c r="AN20" i="1"/>
  <c r="AO20" i="1" s="1"/>
  <c r="AN19" i="1"/>
  <c r="AO19" i="1" s="1"/>
  <c r="AD19" i="1"/>
  <c r="AE19" i="1" s="1"/>
  <c r="J19" i="1"/>
  <c r="I19" i="1"/>
  <c r="AN18" i="1"/>
  <c r="AO18" i="1" s="1"/>
  <c r="AN17" i="1"/>
  <c r="AO17" i="1" s="1"/>
  <c r="AN16" i="1"/>
  <c r="AO16" i="1" s="1"/>
  <c r="AD16" i="1"/>
  <c r="AE16" i="1" s="1"/>
  <c r="AV16" i="1" s="1"/>
  <c r="J16" i="1"/>
  <c r="I16" i="1"/>
  <c r="AN15" i="1"/>
  <c r="AO15" i="1" s="1"/>
  <c r="AN14" i="1"/>
  <c r="AO14" i="1" s="1"/>
  <c r="AD14" i="1"/>
  <c r="AE14" i="1" s="1"/>
  <c r="J14" i="1"/>
  <c r="I14" i="1"/>
  <c r="AN13" i="1"/>
  <c r="AO13" i="1" s="1"/>
  <c r="AD13" i="1"/>
  <c r="AE13" i="1" s="1"/>
  <c r="J13" i="1"/>
  <c r="I13" i="1"/>
  <c r="AN12" i="1"/>
  <c r="AO12" i="1" s="1"/>
  <c r="AD12" i="1"/>
  <c r="AE12" i="1" s="1"/>
  <c r="J12" i="1"/>
  <c r="I12" i="1"/>
  <c r="AN11" i="1"/>
  <c r="AO11" i="1" s="1"/>
  <c r="AD11" i="1"/>
  <c r="AE11" i="1" s="1"/>
  <c r="J11" i="1"/>
  <c r="I11" i="1"/>
  <c r="AN10" i="1"/>
  <c r="AO10" i="1" s="1"/>
  <c r="AD10" i="1"/>
  <c r="AE10" i="1" s="1"/>
  <c r="J10" i="1"/>
  <c r="I10" i="1"/>
  <c r="AN9" i="1"/>
  <c r="AO9" i="1" s="1"/>
  <c r="AD9" i="1"/>
  <c r="AE9" i="1" s="1"/>
  <c r="J9" i="1"/>
  <c r="I9" i="1"/>
  <c r="AN8" i="1"/>
  <c r="AO8" i="1" s="1"/>
  <c r="AD8" i="1"/>
  <c r="AE8" i="1" s="1"/>
  <c r="J8" i="1"/>
  <c r="I8" i="1"/>
  <c r="AS10" i="1" l="1"/>
  <c r="AS14" i="1"/>
  <c r="AT14" i="1" s="1"/>
  <c r="AS8" i="1"/>
  <c r="AS12" i="1"/>
  <c r="AS21" i="1"/>
  <c r="AS22" i="1" s="1"/>
  <c r="AS24" i="1"/>
  <c r="AT24" i="1" s="1"/>
  <c r="AS19" i="1"/>
  <c r="AU19" i="1" s="1"/>
  <c r="AV19" i="1"/>
  <c r="AF19" i="1"/>
  <c r="AW19" i="1" s="1"/>
  <c r="AG8" i="1"/>
  <c r="AH8" i="1" s="1"/>
  <c r="AG10" i="1"/>
  <c r="AH10" i="1" s="1"/>
  <c r="AG12" i="1"/>
  <c r="AH12" i="1" s="1"/>
  <c r="AG14" i="1"/>
  <c r="AH14" i="1" s="1"/>
  <c r="AG19" i="1"/>
  <c r="AH19" i="1" s="1"/>
  <c r="AG21" i="1"/>
  <c r="AH21" i="1" s="1"/>
  <c r="AS23" i="1"/>
  <c r="AU23" i="1" s="1"/>
  <c r="AF16" i="1"/>
  <c r="AW16" i="1" s="1"/>
  <c r="AG9" i="1"/>
  <c r="AH9" i="1" s="1"/>
  <c r="AG11" i="1"/>
  <c r="AH11" i="1" s="1"/>
  <c r="AG13" i="1"/>
  <c r="AH13" i="1" s="1"/>
  <c r="AS25" i="1"/>
  <c r="AT25" i="1" s="1"/>
  <c r="AG16" i="1"/>
  <c r="AH16" i="1" s="1"/>
  <c r="AU14" i="1"/>
  <c r="AS15" i="1"/>
  <c r="AV23" i="1"/>
  <c r="AF23" i="1"/>
  <c r="AW23" i="1" s="1"/>
  <c r="AV10" i="1"/>
  <c r="AF10" i="1"/>
  <c r="AW10" i="1" s="1"/>
  <c r="AU24" i="1"/>
  <c r="AV24" i="1"/>
  <c r="AF24" i="1"/>
  <c r="AW24" i="1" s="1"/>
  <c r="AV14" i="1"/>
  <c r="AF14" i="1"/>
  <c r="AW14" i="1" s="1"/>
  <c r="AG25" i="1"/>
  <c r="AH25" i="1" s="1"/>
  <c r="AU10" i="1"/>
  <c r="AT10" i="1"/>
  <c r="AS9" i="1"/>
  <c r="AS11" i="1"/>
  <c r="AS13" i="1"/>
  <c r="AV9" i="1"/>
  <c r="AF9" i="1"/>
  <c r="AW9" i="1" s="1"/>
  <c r="AV11" i="1"/>
  <c r="AF11" i="1"/>
  <c r="AW11" i="1" s="1"/>
  <c r="AV13" i="1"/>
  <c r="AF13" i="1"/>
  <c r="AW13" i="1" s="1"/>
  <c r="AV25" i="1"/>
  <c r="AF25" i="1"/>
  <c r="AW25" i="1" s="1"/>
  <c r="AG26" i="1"/>
  <c r="AF26" i="1"/>
  <c r="AW26" i="1" s="1"/>
  <c r="AV26" i="1"/>
  <c r="AU8" i="1"/>
  <c r="AT8" i="1"/>
  <c r="AU12" i="1"/>
  <c r="AT12" i="1"/>
  <c r="AU21" i="1"/>
  <c r="AT21" i="1"/>
  <c r="AX21" i="1" s="1"/>
  <c r="AY21" i="1" s="1"/>
  <c r="AV8" i="1"/>
  <c r="AF8" i="1"/>
  <c r="AW8" i="1" s="1"/>
  <c r="AV12" i="1"/>
  <c r="AF12" i="1"/>
  <c r="AW12" i="1" s="1"/>
  <c r="AS16" i="1"/>
  <c r="AG23" i="1"/>
  <c r="AH23" i="1" s="1"/>
  <c r="AS26" i="1"/>
  <c r="AF21" i="1"/>
  <c r="AW21" i="1" s="1"/>
  <c r="AX24" i="1" l="1"/>
  <c r="AY24" i="1" s="1"/>
  <c r="AT23" i="1"/>
  <c r="AS20" i="1"/>
  <c r="AT19" i="1"/>
  <c r="AX19" i="1" s="1"/>
  <c r="AY19" i="1" s="1"/>
  <c r="AU25" i="1"/>
  <c r="AX10" i="1"/>
  <c r="AY10" i="1" s="1"/>
  <c r="AX12" i="1"/>
  <c r="AY12" i="1" s="1"/>
  <c r="AU26" i="1"/>
  <c r="AS27" i="1"/>
  <c r="AT26" i="1"/>
  <c r="AX26" i="1" s="1"/>
  <c r="AY26" i="1" s="1"/>
  <c r="AU9" i="1"/>
  <c r="AT9" i="1"/>
  <c r="AX9" i="1" s="1"/>
  <c r="AY9" i="1" s="1"/>
  <c r="AX8" i="1"/>
  <c r="AY8" i="1" s="1"/>
  <c r="AS17" i="1"/>
  <c r="AT16" i="1"/>
  <c r="AX25" i="1"/>
  <c r="AY25" i="1" s="1"/>
  <c r="AX14" i="1"/>
  <c r="AY14" i="1" s="1"/>
  <c r="AU11" i="1"/>
  <c r="AT11" i="1"/>
  <c r="AX11" i="1" s="1"/>
  <c r="AY11" i="1" s="1"/>
  <c r="AX23" i="1"/>
  <c r="AY23" i="1" s="1"/>
  <c r="AU13" i="1"/>
  <c r="AT13" i="1"/>
  <c r="AX13" i="1" s="1"/>
  <c r="AY13" i="1" s="1"/>
  <c r="AT17" i="1" l="1"/>
  <c r="AS18" i="1"/>
  <c r="AU16" i="1" l="1"/>
  <c r="AT18" i="1"/>
  <c r="AX16" i="1" s="1"/>
  <c r="AY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A5" authorId="0" shapeId="0" xr:uid="{00000000-0006-0000-0000-00000E000000}">
      <text>
        <r>
          <rPr>
            <sz val="11"/>
            <color theme="1"/>
            <rFont val="Arial"/>
          </rPr>
          <t>======
ID#AAAATqxuYH8
Usuario    (2021-12-30 12:43:22)
El plan de acción especifica: i) responsable, ii) fecha de implementación, y iii) fecha de seguimiento</t>
        </r>
      </text>
    </comment>
    <comment ref="E6" authorId="0" shapeId="0" xr:uid="{00000000-0006-0000-0000-000006000000}">
      <text>
        <r>
          <rPr>
            <sz val="11"/>
            <color theme="1"/>
            <rFont val="Arial"/>
          </rPr>
          <t>======
ID#AAAATqxuYIg
Usuario    (2021-12-30 12:43:22)
la descripción del riesgo debe contener todos los detalles que sean necesarios y que sea fácil de entender tanto para el líder del proceso como para personas ajenas al proceso
Riesgo de corrupción: posibilidad de que por accion u omisión, se use el poder para desviar la gestión de lo público hacia un beneficio privado.</t>
        </r>
      </text>
    </comment>
    <comment ref="F6" authorId="0" shapeId="0" xr:uid="{00000000-0006-0000-0000-000004000000}">
      <text>
        <r>
          <rPr>
            <sz val="11"/>
            <color theme="1"/>
            <rFont val="Arial"/>
          </rPr>
          <t>======
ID#AAAATqxuYIs
Usuario    (2021-12-30 12:43:22)
Permite agrupar los riesgos identificados</t>
        </r>
      </text>
    </comment>
    <comment ref="G6" authorId="0" shapeId="0" xr:uid="{00000000-0006-0000-0000-000008000000}">
      <text>
        <r>
          <rPr>
            <sz val="11"/>
            <color theme="1"/>
            <rFont val="Arial"/>
          </rPr>
          <t>======
ID#AAAATqxuYIY
Usuario    (2021-12-30 12:43:22)
La probabilidad de ocurrencia estará asociada a la exposición al riesgo del proceso o actividad que se esté analizando. 
De este modo, la probabilidad inherente será el número de veces que se pasa por el punto de riesgo en el periodo de 1 año.</t>
        </r>
      </text>
    </comment>
    <comment ref="AI6" authorId="0" shapeId="0" xr:uid="{00000000-0006-0000-0000-000013000000}">
      <text>
        <r>
          <rPr>
            <sz val="11"/>
            <color theme="1"/>
            <rFont val="Arial"/>
          </rPr>
          <t>======
ID#AAAATqxuYHo
Usuario    (2021-12-30 12:43:22)
Un control se define como la medida que permite reducir o mitigar el riesgo</t>
        </r>
      </text>
    </comment>
    <comment ref="AZ6" authorId="0" shapeId="0" xr:uid="{00000000-0006-0000-0000-000002000000}">
      <text>
        <r>
          <rPr>
            <sz val="11"/>
            <color theme="1"/>
            <rFont val="Arial"/>
          </rPr>
          <t>======
ID#AAAATqxuYI0
Usuario    (2021-12-30 12:43:22)
Reducir - Mitigar: Después de realizar un análisis y considerar los niveles de riesgo se implementan acciones que mitiguen el nivel de riesgo. No necesariamente es un control adicional.
Reducir – Transferir: Después de realizar un análisis, se considera que la mejor estrategia es tercerizar el proceso o trasladar el riesgo a través de seguros o pólizas. La responsabilidad económica recae sobre un tercero, pero no se transfiere la responsabilidad sobre el tema reputacional. 
Aceptar: Después de realizar un análisis y considerar los niveles de riesgo se determina asumir el mismo conociendo los efectos de su posible materialización.
Evitar: Después de realizar un análisis y considerar que el nivel de riesgo es demasiado alta, se determina NO asumir la actividad que genera este riesgo.</t>
        </r>
      </text>
    </comment>
    <comment ref="AJ7" authorId="0" shapeId="0" xr:uid="{00000000-0006-0000-0000-00000F000000}">
      <text>
        <r>
          <rPr>
            <sz val="11"/>
            <color theme="1"/>
            <rFont val="Arial"/>
          </rPr>
          <t>======
ID#AAAATqxuYH4
Usuario    (2021-12-30 12:43:22)
Control preventivo: control accionado en la entrada del proceso y antes de que se realice la actividad originadora del riesgo, se busca establecer las condiciones que aseguren el resultado final esperado.
Control detectivo: control accionado durante la ejecución del proceso. Estos controles detectan el riesgo, pero generan reprocesos.</t>
        </r>
      </text>
    </comment>
    <comment ref="AK7" authorId="0" shapeId="0" xr:uid="{00000000-0006-0000-0000-000010000000}">
      <text>
        <r>
          <rPr>
            <sz val="11"/>
            <color theme="1"/>
            <rFont val="Arial"/>
          </rPr>
          <t>======
ID#AAAATqxuYH0
Usuario    (2021-12-30 12:43:22)
Control correctivo: control accionado en la salida del proceso y después de que se materializa el riesgo. Estos controles tienen costos implícitos.</t>
        </r>
      </text>
    </comment>
    <comment ref="AL7" authorId="0" shapeId="0" xr:uid="{00000000-0006-0000-0000-00000B000000}">
      <text>
        <r>
          <rPr>
            <sz val="11"/>
            <color theme="1"/>
            <rFont val="Arial"/>
          </rPr>
          <t>======
ID#AAAATqxuYII
Usuario    (2021-12-30 12:43:22)
Preventivo: Va hacia las causas del riesgo, aseguran el resultado final esperado.
Detectivo: Detecta que algo ocurre y devuelve el proceso a los controles preventivos. Se pueden generar reprocesos.
Correctivo: Dado que permiten reducir el impacto de la materialización del riesgo, tienen un costo en su implementación.</t>
        </r>
      </text>
    </comment>
    <comment ref="AM7" authorId="0" shapeId="0" xr:uid="{00000000-0006-0000-0000-000005000000}">
      <text>
        <r>
          <rPr>
            <sz val="11"/>
            <color theme="1"/>
            <rFont val="Arial"/>
          </rPr>
          <t>======
ID#AAAATqxuYIk
Usuario    (2021-12-30 12:43:22)
Automático: Son actividades de procesamiento o validación de información que se ejecutan por un sistema y/o aplicativo de manera automática sin la intervención de personas para su realización.
Manual: Controles que son ejecutados por una persona, tiene implícito el error humano.</t>
        </r>
      </text>
    </comment>
    <comment ref="AP7" authorId="0" shapeId="0" xr:uid="{00000000-0006-0000-0000-00000D000000}">
      <text>
        <r>
          <rPr>
            <sz val="11"/>
            <color theme="1"/>
            <rFont val="Arial"/>
          </rPr>
          <t>======
ID#AAAATqxuYIA
Usuario    (2021-12-30 12:43:22)
Documentado: Controles que están documentados en el proceso, ya sea en manuales, procedimientos, flujogramas o cualquier otro documento propio del proceso.
Sin documentar: Identifica a los controles que pese a que se ejecutan en el proceso no se encuentran documentados en ningún documento propio del proceso.</t>
        </r>
      </text>
    </comment>
    <comment ref="AQ7" authorId="0" shapeId="0" xr:uid="{00000000-0006-0000-0000-00000C000000}">
      <text>
        <r>
          <rPr>
            <sz val="11"/>
            <color theme="1"/>
            <rFont val="Arial"/>
          </rPr>
          <t>======
ID#AAAATqxuYIE
Usuario    (2021-12-30 12:43:22)
Continua: El control se aplica siempre que se realiza la actividad que conlleva el riesgo.
Aleatoria: El control se aplica aleatoriamente a la actividad que conlleva el riesgo</t>
        </r>
      </text>
    </comment>
    <comment ref="AR7" authorId="0" shapeId="0" xr:uid="{00000000-0006-0000-0000-000012000000}">
      <text>
        <r>
          <rPr>
            <sz val="11"/>
            <color theme="1"/>
            <rFont val="Arial"/>
          </rPr>
          <t>======
ID#AAAATqxuYHs
Usuario    (2021-12-30 12:43:22)
Con registro: El control deja un registro permite evidencia la ejecución del control.
Sin registro: El control no deja registro de la ejecución del control.</t>
        </r>
      </text>
    </comment>
    <comment ref="H12" authorId="0" shapeId="0" xr:uid="{00000000-0006-0000-0000-000014000000}">
      <text>
        <r>
          <rPr>
            <sz val="11"/>
            <color theme="1"/>
            <rFont val="Arial"/>
          </rPr>
          <t>======
ID#AAAATqxuYIo
Usuario    (2021-08-03 17:16:52)
Describa el numero de veces que se ejecuta la actividad en 1 año</t>
        </r>
      </text>
    </comment>
    <comment ref="H13" authorId="0" shapeId="0" xr:uid="{00000000-0006-0000-0000-000015000000}">
      <text>
        <r>
          <rPr>
            <sz val="11"/>
            <color theme="1"/>
            <rFont val="Arial"/>
          </rPr>
          <t>======
ID#AAAATqxuYIM
Usuario    (2021-08-03 17:16:52)
Describa el numero de veces que se ejecuta la actividad en 1 año</t>
        </r>
      </text>
    </comment>
    <comment ref="H14" authorId="0" shapeId="0" xr:uid="{00000000-0006-0000-0000-000009000000}">
      <text>
        <r>
          <rPr>
            <sz val="11"/>
            <color theme="1"/>
            <rFont val="Arial"/>
          </rPr>
          <t>======
ID#AAAATqxuYIU
Usuario    (2021-12-30 12:43:22)
Describa el numero de veces que se ejecuta la actividad en 1 año</t>
        </r>
      </text>
    </comment>
    <comment ref="H16" authorId="0" shapeId="0" xr:uid="{00000000-0006-0000-0000-000011000000}">
      <text>
        <r>
          <rPr>
            <sz val="11"/>
            <color theme="1"/>
            <rFont val="Arial"/>
          </rPr>
          <t>======
ID#AAAATqxuYHw
Usuario    (2021-12-30 12:43:22)
Describa el numero de veces que se ejecuta la actividad en 1 año</t>
        </r>
      </text>
    </comment>
    <comment ref="H19" authorId="0" shapeId="0" xr:uid="{00000000-0006-0000-0000-00000A000000}">
      <text>
        <r>
          <rPr>
            <sz val="11"/>
            <color theme="1"/>
            <rFont val="Arial"/>
          </rPr>
          <t>======
ID#AAAATqxuYIQ
Usuario    (2021-12-30 12:43:22)
Describa el numero de veces que se ejecuta la actividad en 1 año</t>
        </r>
      </text>
    </comment>
    <comment ref="H21" authorId="0" shapeId="0" xr:uid="{00000000-0006-0000-0000-000001000000}">
      <text>
        <r>
          <rPr>
            <sz val="11"/>
            <color theme="1"/>
            <rFont val="Arial"/>
          </rPr>
          <t>======
ID#AAAATqxuYI4
Usuario    (2021-12-30 12:43:22)
Describa el numero de veces que se ejecuta la actividad en 1 año</t>
        </r>
      </text>
    </comment>
    <comment ref="H26" authorId="0" shapeId="0" xr:uid="{00000000-0006-0000-0000-000007000000}">
      <text>
        <r>
          <rPr>
            <sz val="11"/>
            <color theme="1"/>
            <rFont val="Arial"/>
          </rPr>
          <t>======
ID#AAAATqxuYIc
Usuario    (2021-12-30 12:43:22)
Describa el numero de veces que se ejecuta la actividad en 1 año</t>
        </r>
      </text>
    </comment>
  </commentList>
  <extLst>
    <ext xmlns:r="http://schemas.openxmlformats.org/officeDocument/2006/relationships" uri="GoogleSheetsCustomDataVersion1">
      <go:sheetsCustomData xmlns:go="http://customooxmlschemas.google.com/" r:id="rId1" roundtripDataSignature="AMtx7mjFy0idCwZ9MKCwvxSZJFd/65Rueg=="/>
    </ext>
  </extLst>
</comments>
</file>

<file path=xl/sharedStrings.xml><?xml version="1.0" encoding="utf-8"?>
<sst xmlns="http://schemas.openxmlformats.org/spreadsheetml/2006/main" count="808" uniqueCount="336">
  <si>
    <t>GESTIÓN INTEGRAL DE MEJORA CONTINUA</t>
  </si>
  <si>
    <t>Codigo: GMC-MR-03</t>
  </si>
  <si>
    <t>MAPA DE RISGO DE CORRUPCIÓN INSTITUCIONAL</t>
  </si>
  <si>
    <t>Responsable Linea de Defensa</t>
  </si>
  <si>
    <t>Identificación del Riesgo</t>
  </si>
  <si>
    <t>Valoración del Riesgo</t>
  </si>
  <si>
    <t>Plan de acción</t>
  </si>
  <si>
    <t>Nombre Dependencia</t>
  </si>
  <si>
    <t>Proceso</t>
  </si>
  <si>
    <t>Objetivo Proceso</t>
  </si>
  <si>
    <t>Ref</t>
  </si>
  <si>
    <t>Descripción del riesgo
ACCIÓN U OMISIÓN + USO DEL PODER + DESVIACIÓN DE LA GESTIÓN DE LO PÚBLICO + BENEFICIO PRIVADO.</t>
  </si>
  <si>
    <t>Clasificación del riesgo
(Seleccionar)</t>
  </si>
  <si>
    <t>Frecuencia
(Seleccionar)</t>
  </si>
  <si>
    <t>Probabilidad inherente</t>
  </si>
  <si>
    <t>%</t>
  </si>
  <si>
    <t>Criterios para calificar el impacto (Marcar con "X" los crioterios que apliquen de acuerdo al riesgo)</t>
  </si>
  <si>
    <t xml:space="preserve">Impacto inherente
</t>
  </si>
  <si>
    <t>Zona de riesgo inherente</t>
  </si>
  <si>
    <t>Descripción del Control</t>
  </si>
  <si>
    <t>Afectación</t>
  </si>
  <si>
    <t>Atributos</t>
  </si>
  <si>
    <t>Probabilidad Residual</t>
  </si>
  <si>
    <t>Probabilidad Residual Final</t>
  </si>
  <si>
    <t>Impacto Residual Final</t>
  </si>
  <si>
    <t>Zona de Riesgo Final</t>
  </si>
  <si>
    <t>Tratamiento</t>
  </si>
  <si>
    <t>Responsable</t>
  </si>
  <si>
    <t>Fecha de Implementación</t>
  </si>
  <si>
    <t>Fecha de Seguimiento</t>
  </si>
  <si>
    <t>¿Afecta al grupo de funcionarios del proceso?</t>
  </si>
  <si>
    <t>¿Afecta el cumplimiento de metas y objetivos de la dependencia?</t>
  </si>
  <si>
    <t>¿Afecta el cumplimiento de la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</si>
  <si>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</si>
  <si>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</si>
  <si>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</si>
  <si>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</si>
  <si>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¿Da lugar al detrimento de calidad de vida de la comunidad por la pérdida del bien, servicios o recursos públicos?</t>
  </si>
  <si>
    <t>¿Genera pérdida de información de la entidad?</t>
  </si>
  <si>
    <t>¿Genera intervención de los órganos de control de la Fiscalía u otro ente?</t>
  </si>
  <si>
    <t>¿Da lugar a procesos sancionatorios?</t>
  </si>
  <si>
    <t>¿Da lugar a procesos disciplinarios?</t>
  </si>
  <si>
    <t xml:space="preserve">¿Da lugar a procesos fiscales? </t>
  </si>
  <si>
    <t>¿Da lugar a procesos penales?</t>
  </si>
  <si>
    <t>¿Genera pérdida de credibilidad del sector?</t>
  </si>
  <si>
    <t>¿Ocasiona lesiones físicas o pérdida de vidas humanas?</t>
  </si>
  <si>
    <t>¿Afecta la imagen regional?</t>
  </si>
  <si>
    <t>¿Afecta la imagen nacional?</t>
  </si>
  <si>
    <t>¿Genera daño ambiental?</t>
  </si>
  <si>
    <t>Probabilidad (Controles preventivos y Detectivos)</t>
  </si>
  <si>
    <t>Impacto (Controles Correctivos)</t>
  </si>
  <si>
    <t>Tipo 
(Seleccionar)</t>
  </si>
  <si>
    <t>Implementación
(Seleccionar)</t>
  </si>
  <si>
    <t>Calificación</t>
  </si>
  <si>
    <t>Documentación</t>
  </si>
  <si>
    <t>Frecuencia</t>
  </si>
  <si>
    <t>Evidencia</t>
  </si>
  <si>
    <t>Subdirección de Artes</t>
  </si>
  <si>
    <t>Gestión de circulación de las practicas artísticas</t>
  </si>
  <si>
    <t>Potenciar el papel de las prácticas artísticas en la transformación de la ciudad y el ejercicio de la libertad creativa de los ciudadanos, a través de la puesta en escena de los procesos artísticos, para lograr su apreciación, significación, resignificación y apropiación.</t>
  </si>
  <si>
    <t>Ejecución y administración de procesos</t>
  </si>
  <si>
    <t>La actividad que conlleva el riesgo se ejecuta de 24 a 500 veces por año</t>
  </si>
  <si>
    <t>x</t>
  </si>
  <si>
    <t>X</t>
  </si>
  <si>
    <t>Preventivo</t>
  </si>
  <si>
    <t>Manual</t>
  </si>
  <si>
    <t>Documentado</t>
  </si>
  <si>
    <t>Continua</t>
  </si>
  <si>
    <t>Con registro</t>
  </si>
  <si>
    <t>Reducir - Mitigar</t>
  </si>
  <si>
    <t>Subdirección de las Artes</t>
  </si>
  <si>
    <t xml:space="preserve">Posibilidad de recibir dadivas con el fin de favorecer en la asignación de espacios públicos para el aprovechamiento económico de artistas - PAES </t>
  </si>
  <si>
    <t>Fraude externo</t>
  </si>
  <si>
    <t>La actividad que conlleva el riesgo se ejecuta mínimo 500 veces al año y máximo 5000 vecespor año</t>
  </si>
  <si>
    <t>Control 1: Rotación en la asignación para el aprovechamiento de espacios publicos.</t>
  </si>
  <si>
    <t>Detectivo</t>
  </si>
  <si>
    <t>Adelantar seguimiento periódico  a la adecuada asignación para una efectiva rotación de los espacios públicos.</t>
  </si>
  <si>
    <t>Gestion de fomento a las practicas artisiticas</t>
  </si>
  <si>
    <t>Promover el desarrollo de las prácticas de los campos de las artes, por medio de la entrega de recursos financieros, técnicos y en especie necesarios para su ejecución y generación de productos culturales y artísticos, con el fin de lograr la visibilización, fortalecimiento y proyección de las prácticas artísticas en la ciudad y su interrelación con otros campos del saber.</t>
  </si>
  <si>
    <t>Posibilidad de recibir dadivas con el fin de direccionar el cálculo para generar menor valor de acuerdo con la conveniencia del solicitante con fundamento en las exenciones y excepciones, enmarcadas en el Permiso Unificado de Filmaciones Audiovisuales - PUFA</t>
  </si>
  <si>
    <t>Control 1: Asignación de roles en el sistmea de información para la revisión de los calculos.</t>
  </si>
  <si>
    <t>Sin documentar</t>
  </si>
  <si>
    <t>Capacitación en el adecuado registro de información en el sistema.</t>
  </si>
  <si>
    <t>Subdirección de Formación Artística</t>
  </si>
  <si>
    <t>Gestión de formación en las prácticas artísticas</t>
  </si>
  <si>
    <t>Contribuir a la generación de capacidades de los ciudadanos a través del desarrollo de actividades de apropiación y transmisión de los saberes en torno alas prácticas artísticas, bajo enfoques multidisciplinares e interdisciplinares con criterios de accesibilidad, articulación intersectorial y territorial.</t>
  </si>
  <si>
    <t>Posibilidad de fallas en el proceso de selección de los contratistas de acuerdo con el perfil exigido del programa Nidos</t>
  </si>
  <si>
    <t>Control 1: Establecer  el banco de hojas de vida y evalución de los diferentes roles  del programa Nidos.</t>
  </si>
  <si>
    <t>Generar drive banco de hoja de vida para todos los componentes del programa NIDOS.</t>
  </si>
  <si>
    <t>Responsable General del Programa  - Responsables de los equipos y estrategias del programa.</t>
  </si>
  <si>
    <t>Posibilidad de cobro de comisiones a los artistas para favorecer su programación en las actividades de Culturas en Común</t>
  </si>
  <si>
    <t>Fraude interno</t>
  </si>
  <si>
    <t xml:space="preserve">Control 1: Establecer un seguimiento  aleatoreo a  los artistas </t>
  </si>
  <si>
    <t>Aleatoria</t>
  </si>
  <si>
    <t xml:space="preserve">Realizar seguimiento mediante  encuesta a los artistas que circulación en el programa con el acompañamiento de Control Interno </t>
  </si>
  <si>
    <t>Gestor del componente ( auditor control interno)</t>
  </si>
  <si>
    <t>Subdirección de Equipamientos Culturales</t>
  </si>
  <si>
    <t>Gestión Integral de Espacios Culturales</t>
  </si>
  <si>
    <t>Generar una RED DE EQUIPAMIENTOS CULTURALES SUSTENTABLES que garanticen la apropiación ciudadana, la oferta artística y de cultura científica diversa e incluyente y la gestión de recursos para la innovación social y cultural.</t>
  </si>
  <si>
    <t>Posible incumplimiento de la normatividad que regula la contratación pública, debido al desconocimiento o intencionalidad por parte del contratista en el trámite de liquidación y pago de Seguridad Social.</t>
  </si>
  <si>
    <t>Control 1: Los apoyos a la supervisión realizarán la verificación de los pagos efectivos de Seguridad Social de un mínimo de 15% del total de contratos de prestación de servicios</t>
  </si>
  <si>
    <t>Generar la muestra que permita hacer el seguimiento aleatorio a los pagos efectivos de seguridad social.</t>
  </si>
  <si>
    <t>Subdirección de Equipamientos</t>
  </si>
  <si>
    <t>Posibilidad de lucro indebido por manejo irregular del trámite de cortesías, para beneficio de terceros.</t>
  </si>
  <si>
    <t>La actividad que conlleva el riesgo se ejecuta más de 5000 veces por año</t>
  </si>
  <si>
    <t>Control 1: Establecer un protocolo de cortesías que determine los lineamientos y responsabilidad en la entrega de las mismas.</t>
  </si>
  <si>
    <t>Elaborar el protocolo para los lineamientos de las cortesías.</t>
  </si>
  <si>
    <t>Oficina Asesora Jurídica</t>
  </si>
  <si>
    <t>Gestión Jurídica</t>
  </si>
  <si>
    <t xml:space="preserve">Orientar todas las actuaciones de la entidad en el cumplimiento del marco normativo y los principios que rigen la función pública, al igual que apoyar el desarrollo de los procesos contractuales requeridos para la adquisición de los bienes y/o servicios necesarios para
su operación. </t>
  </si>
  <si>
    <t xml:space="preserve">Posibilidad de favorecimiento a intereses privados, particulares o terceros en la gestión judicial y extrajudicial adelantada por la Entidad </t>
  </si>
  <si>
    <t>La actividad que conlleva el riesgo se ejecuta de 3 a 24 veces por año</t>
  </si>
  <si>
    <t>Control 1: Realizar procesos de revisión aleatoria y a cargo de diferentes miembros del equipo por medio del SIPROJ</t>
  </si>
  <si>
    <t>SIPROJ</t>
  </si>
  <si>
    <t>Adelantar las acciones de revisión</t>
  </si>
  <si>
    <t>Control 2: Hacer seguimiento al cumplimiento por parte del supervisor</t>
  </si>
  <si>
    <t>Correctivo</t>
  </si>
  <si>
    <t>Realizar informes por parte del supervisor</t>
  </si>
  <si>
    <t>Posibilidad de favorecimiento a intereses privados o particulares en la gestión precontractual, contractual y poscontractual.</t>
  </si>
  <si>
    <t>Control 1: Revisar documentos precontractuales, en aras de determinar que no existan requerimientos que puedan direccionar el proceso de selección.</t>
  </si>
  <si>
    <t>Adelantar capacitaciones sobre elaboración de estudios previos.</t>
  </si>
  <si>
    <t>Control 2: Corroborar el cargue de toda la documentación que corresponda al ejercicio de la supervisión en la plataforma transaccional.</t>
  </si>
  <si>
    <t>Asignación de responsables con roles para verificar el cargue de información.</t>
  </si>
  <si>
    <t>Control 3: Realizar control de legalidad en busca de evidenciar inhabilidades sobrevinientes, de manera previa a la suscripción del contrato</t>
  </si>
  <si>
    <t>Adelantar revisión de antecedentes e idoneidades en la etapa precontractual.</t>
  </si>
  <si>
    <t xml:space="preserve"> Posibilidad de favorecimiento a intereses privados o particulares en la expedición de Actos administrativos</t>
  </si>
  <si>
    <t>Control 1: Revisión de la expedición de los actos administrativos de la entidad por parte del responsable del proceso de Gestión Jurídica</t>
  </si>
  <si>
    <t>Hacer seguimiento a los actos administrativos de la entidad</t>
  </si>
  <si>
    <t>Control 2: Control de la numeración de los actos administrativos</t>
  </si>
  <si>
    <t>Realizar acciones de seguimiento.</t>
  </si>
  <si>
    <t>Subdirección Administrativa y Financiera</t>
  </si>
  <si>
    <t>Gestión Documental</t>
  </si>
  <si>
    <t>Garantizar la administración y conservación del acervo documental del Idartes para su acceso y consulta con el propósito de satisfacer las necesidades y expectativas de los usuarios internos y externos, que sirva como apoyo a la investigación, formación, creación, circulación y apropiación de las practicas artísticas y a la gestión administrativa de la entidad.</t>
  </si>
  <si>
    <t>Posibilidad de sustracción, falsificación, duplicidad y eliminación documental, por parte de funcionarios o contratistas de la entidad, adulterando los atributos propios de la información ( autenticidad, integridad, inalterabilidad, fiabilidad, disponibilidad, preservación y conservación) de la información para beneficio propio o de terceros.</t>
  </si>
  <si>
    <r>
      <rPr>
        <b/>
        <sz val="12"/>
        <color theme="1"/>
        <rFont val="Arial Narrow"/>
      </rPr>
      <t>Control 1</t>
    </r>
    <r>
      <rPr>
        <sz val="12"/>
        <color theme="1"/>
        <rFont val="Arial Narrow"/>
      </rPr>
      <t>: Los técnicos de archivo diligencian el formato de consulta y préstamo de documentos y expedientes para el adecuado control de la información, de acuerdo con el procedimiento de consulta y préstamo de documentos de archivo.</t>
    </r>
  </si>
  <si>
    <r>
      <rPr>
        <sz val="12"/>
        <color theme="1"/>
        <rFont val="Arial Narrow"/>
      </rPr>
      <t xml:space="preserve">Los técnicos de archivo diligencian el formato de consulta y préstamo de expedientes de archivo y realizan el seguimiento correspondiente a través de alertas de vencimiento de tiempo de entrega de documentos mediante correo electrónico. </t>
    </r>
    <r>
      <rPr>
        <sz val="12"/>
        <color rgb="FFFF0000"/>
        <rFont val="Arial Narrow"/>
      </rPr>
      <t xml:space="preserve"> </t>
    </r>
  </si>
  <si>
    <t xml:space="preserve">
Técnicos Gestión Documental</t>
  </si>
  <si>
    <r>
      <rPr>
        <b/>
        <sz val="12"/>
        <color theme="1"/>
        <rFont val="Arial Narrow"/>
      </rPr>
      <t>Control 2</t>
    </r>
    <r>
      <rPr>
        <sz val="12"/>
        <color theme="1"/>
        <rFont val="Arial Narrow"/>
      </rPr>
      <t xml:space="preserve">: El profesional conservador de bienes garantiza la conservación en los archivos de gestión y gestión centralizado, de acuerdo con las estrategias definidas en el Sistema Integrado de Conservación -SIC. </t>
    </r>
  </si>
  <si>
    <t xml:space="preserve">El profesional conservador de bienes garantizará la preservación y conservación de la información, a través del cumplimiento de las estrategias del Sistema Integrado de Conservación -SIC. </t>
  </si>
  <si>
    <t>Contratista Profesional Conservador de bienes</t>
  </si>
  <si>
    <t>Gestión del servicio a la ciudadanía.</t>
  </si>
  <si>
    <t>Garantizar a los usuarios y demás partes interesada el acceso oportuno, eficaz y eficiente a información, trámites y servicios que ofrece el Idartes, a través  de los canales de atención  a la ciudadanía, asegurado que se brinde en los términos previstos por la normativa vigente, bajo los principios de oportunidad, calidad y calidez.</t>
  </si>
  <si>
    <t>Posibilidad de no dar trámite a una denuncia para favorecer a un funcionario, cuando haya alguna PQRS en contra de la persona</t>
  </si>
  <si>
    <t>Relaciones laborales</t>
  </si>
  <si>
    <t>Control 1: El Contratista Profesional hará el seguimiento diario a través del sistema para la gestión de peticiones ciudadanas Bogotá te escucha</t>
  </si>
  <si>
    <t>Seguimiento diario a través del sistema para la gestión de peticiones ciudadanas Bogotá te escucha</t>
  </si>
  <si>
    <t>Contratista  Profesional</t>
  </si>
  <si>
    <t>Propender por el establecimiento de relaciones laborales y contractuales amónicas colaborativas y constructivas en el equipo de trabajo que refuercen su compromiso, identidad y convicción frente a la labor desarrollada en la entidad.</t>
  </si>
  <si>
    <t>Posibilidad de recibir o solicitar cualquier dadiva o beneficio a nombre propio o de terceros con el fin de afectar el resultado de una acción disciplinaria en particular.</t>
  </si>
  <si>
    <t>Control 1: El profesional designado realizará revisión periódica de los expedientes disciplinarios en cuanto a fondo y forma; así como revisión de la toma de decisión en la que participan varios servidores de diferentes niveles de empleo.</t>
  </si>
  <si>
    <t>Revisión periódica de los expedientes disciplinarios</t>
  </si>
  <si>
    <t>Profesional designado</t>
  </si>
  <si>
    <t>Gestión de Bienes, Servicios y Planta Física.</t>
  </si>
  <si>
    <t>Administrar, custodiar, mantener, adecuar y suministrar los bienes, planta física e infraestructura, servicios y recursos físicos que requiere la entidad de manera oportuna para adecuar su adecuado funcionamiento.</t>
  </si>
  <si>
    <t>Posibilidad de uso inadecuado de los bienes públicos asignados a los funcionarios y/o contratistas de la entidad.</t>
  </si>
  <si>
    <t>Control 1: El desginado por la unidad de gestión realiza el diligenciamiento adecuado del formato salida de bienes devolutivos, consumo controlado y consumo</t>
  </si>
  <si>
    <t>Diligenciamiento adecuado del formato salida de bienes devolutivos, consumo controlado y consumo</t>
  </si>
  <si>
    <t>Designado por la unidad de gestión</t>
  </si>
  <si>
    <t>Área de Control Interno</t>
  </si>
  <si>
    <t>Control y evaluación institucional</t>
  </si>
  <si>
    <t xml:space="preserve">Medir la efectividad del Sistema de Control Interno, la eficiencia, eficacia y efectividad de los procesos, el nivel de ejecución de los planes, programas y proyectos, los resultados de la gestión y realizar actividades tendientes a reducir las faltas disciplinarias, a través de la función preventiva y/o conectiva, generando recomendaciones en pro
del mejoramiento y fortalecimiento de la institucionalidad. 
</t>
  </si>
  <si>
    <t>Posibilidad de recibir o solicitar cualquier dádiva o beneficio a nombre propio o de terceros para modificar observaciones de informes de auditoría, con el fin de ocultar o eliminar incumplimientos procedimentales o legales por parte del auditado.</t>
  </si>
  <si>
    <t>Alto</t>
  </si>
  <si>
    <t>Control 1: El procedimiento de auditorías de gestión establece que las auditorías son asignadas a profesionales del Área de Control Interno y la revisión del informe preliminar y final se realiza por parte del Asesor de control interno, por lo que la aprobación del informe cuenta con la verificación de mínimo dos personas del Área de Control Interno</t>
  </si>
  <si>
    <t>Realizar reuniones de seguimiento mínimo una vez al mes con el equipo de profesionales del Área de Control Interno, en las que todo el equipo esté enterado de los avances en los procesos auditores que se estén llevando a cabo</t>
  </si>
  <si>
    <t>Asesor de control interno</t>
  </si>
  <si>
    <t>Control 2: El informe preliminar elaborado por el profesional asignado por el Asesor de Control Interno, solamente es conocido por la parte auditada hasta que éste es enviado formalmente por el sistema ORFEO, y la respuesta al informe debe enviarse por escrito mediante el sistema ORFEO, lo que implica que se deja trazabilidad de la versión preliminar y final del informe a traves de respuestas a cada una de las observacines de manera formal y oficial.</t>
  </si>
  <si>
    <t>Llevar trazabilidad del proceso auditor, (solicitudes de información, respuestas a solicitudes de información, informe preliminar e informe final), únicamente por el sistema de gestión documental ORFEO</t>
  </si>
  <si>
    <t>Procesos, procedimientos o actividades susceptibles de riesgos de corrupción</t>
  </si>
  <si>
    <t>ÁREAS FACTORES DE RIESGO</t>
  </si>
  <si>
    <t>CLASIFICACIÓN DE RIESGOS</t>
  </si>
  <si>
    <t>DETERMINAR LA PROBABILIDAD</t>
  </si>
  <si>
    <t>DETERMINAR EL IMPACTO</t>
  </si>
  <si>
    <t>(Criterios para calificar el impacto en riesgos de corrupción)</t>
  </si>
  <si>
    <t>NIVEL DE SEVERIDAD</t>
  </si>
  <si>
    <t>ANALISIS Y EVALUACIÓN DE CONTROLES</t>
  </si>
  <si>
    <t>Procesos, procedimientos o actividades</t>
  </si>
  <si>
    <t>Posibles riesgos de corrupción</t>
  </si>
  <si>
    <t>FACTOR</t>
  </si>
  <si>
    <t>DEFINICIÓN</t>
  </si>
  <si>
    <t>DESCRIPCIÓN</t>
  </si>
  <si>
    <t>Clasificación</t>
  </si>
  <si>
    <t>Factor de riesgo</t>
  </si>
  <si>
    <t>Descripción</t>
  </si>
  <si>
    <t>Matriz de calor para riesgos de corrupción</t>
  </si>
  <si>
    <t xml:space="preserve">Direccionamiento estratégico </t>
  </si>
  <si>
    <t xml:space="preserve">● Concentración de autoridad o exceso de poder. Extralimitación de funciones. </t>
  </si>
  <si>
    <t>Procesos</t>
  </si>
  <si>
    <t xml:space="preserve">Eventos relacionados con errores en las actividades que deben realizar los servidores de la organización. </t>
  </si>
  <si>
    <t>Falla de procedimientos</t>
  </si>
  <si>
    <t xml:space="preserve">Ejecución y administración de procesos </t>
  </si>
  <si>
    <t xml:space="preserve">Pérdidas derivadas de errores en la ejecución y administración de procesos </t>
  </si>
  <si>
    <t>Características</t>
  </si>
  <si>
    <t>Peso</t>
  </si>
  <si>
    <t xml:space="preserve">(alta dirección) </t>
  </si>
  <si>
    <t xml:space="preserve">● Ausencia de canales de comunicación. 
● Amiguismo y clientelismo </t>
  </si>
  <si>
    <t xml:space="preserve">Errores de grabación, autorización </t>
  </si>
  <si>
    <t xml:space="preserve">Fraude externo </t>
  </si>
  <si>
    <t>Evento externo</t>
  </si>
  <si>
    <t xml:space="preserve">Pérdida derivada de actos de fraude por personas ajenas a la organización (no participa personal de la entidad). </t>
  </si>
  <si>
    <t xml:space="preserve">Atributos de eficiencia </t>
  </si>
  <si>
    <t xml:space="preserve">Tipo </t>
  </si>
  <si>
    <t xml:space="preserve">Va hacia las causas del riesgo, aseguran el resultado final esperado. </t>
  </si>
  <si>
    <t xml:space="preserve">Financiero (está relacionado con áreas de planeación y presupuesto) </t>
  </si>
  <si>
    <t xml:space="preserve">● Inclusión de gastos no autorizados. </t>
  </si>
  <si>
    <t xml:space="preserve">Errores en cálculos para pagos internos y externos </t>
  </si>
  <si>
    <t xml:space="preserve">Fraude interno </t>
  </si>
  <si>
    <t>Talento Humano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</si>
  <si>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</si>
  <si>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Detecta que algo ocurre y devuelve el proceso a los controles preventivos. Se pueden generar reprocesos. </t>
  </si>
  <si>
    <t xml:space="preserve">● Inversiones de dineros públicos en entidades de dudosa solidez financiera a cambio de beneficios indebidos para servidores públicos encargados de su administración. </t>
  </si>
  <si>
    <t xml:space="preserve">Falta de capacitación, temas relacionados con el personal </t>
  </si>
  <si>
    <t xml:space="preserve">Fallas tecnológicas </t>
  </si>
  <si>
    <t>Tecnología</t>
  </si>
  <si>
    <r>
      <rPr>
        <sz val="12"/>
        <color rgb="FF000000"/>
        <rFont val="Arial Narrow"/>
      </rPr>
      <t xml:space="preserve">Errores en </t>
    </r>
    <r>
      <rPr>
        <i/>
        <sz val="12"/>
        <color rgb="FF000000"/>
        <rFont val="Arial Narrow"/>
      </rPr>
      <t>hardware</t>
    </r>
    <r>
      <rPr>
        <sz val="12"/>
        <color rgb="FF000000"/>
        <rFont val="Arial Narrow"/>
      </rPr>
      <t xml:space="preserve">, </t>
    </r>
    <r>
      <rPr>
        <i/>
        <sz val="12"/>
        <color rgb="FF000000"/>
        <rFont val="Arial Narrow"/>
      </rPr>
      <t>software</t>
    </r>
    <r>
      <rPr>
        <sz val="12"/>
        <color rgb="FF000000"/>
        <rFont val="Arial Narrow"/>
      </rPr>
      <t xml:space="preserve">, telecomunicaciones, interrupción de servicios básicos. </t>
    </r>
  </si>
  <si>
    <t xml:space="preserve">Dado que permiten reducir el impacto de la materialización del riesgo, tienen un costo en su implementación. </t>
  </si>
  <si>
    <t xml:space="preserve">● Inexistencia de registros auxiliares que permitan identificar y controlar los rubros de inversión. </t>
  </si>
  <si>
    <t xml:space="preserve">Incluye seguridad y salud en el trabajo. Se analiza posible dolo e intención frente a la corrupción </t>
  </si>
  <si>
    <t xml:space="preserve">Hurto activos </t>
  </si>
  <si>
    <t xml:space="preserve">Relaciones laborales </t>
  </si>
  <si>
    <t>Puede asociarse a varios factores</t>
  </si>
  <si>
    <t xml:space="preserve">Pérdidas que surgen de acciones contrarias a las leyes o acuerdos de empleo, salud o seguridad, del pago de demandas por daños personales o de discriminación. </t>
  </si>
  <si>
    <t>Implementación</t>
  </si>
  <si>
    <t xml:space="preserve">Automático </t>
  </si>
  <si>
    <t xml:space="preserve">Son actividades de procesamiento o validación de información que se ejecutan por un sistema y/o aplicativo de manera automática sin la intervención de personas para su realización. </t>
  </si>
  <si>
    <t xml:space="preserve">● Inexistencia de archivos contables. </t>
  </si>
  <si>
    <t xml:space="preserve">Posibles comportamientos no éticos de los empleados </t>
  </si>
  <si>
    <t xml:space="preserve">Usuarios, productos y prácticas </t>
  </si>
  <si>
    <t xml:space="preserve">Fallas negligentes o involuntarias de las obligaciones frente a los usuarios y que impiden satisfacer una obligación profesional frente a éstos. </t>
  </si>
  <si>
    <t xml:space="preserve">Controles que son ejecutados por una persona, tiene implícito el error humano. </t>
  </si>
  <si>
    <t xml:space="preserve">● Afectar rubros que no corresponden con el objeto del gasto en beneficio propio o a cambio de una retribución económica. </t>
  </si>
  <si>
    <t xml:space="preserve">Fraude interno (corrupción, soborno) </t>
  </si>
  <si>
    <t xml:space="preserve">Daños a activos fijos/ eventos externos </t>
  </si>
  <si>
    <t>Infraestructura</t>
  </si>
  <si>
    <t xml:space="preserve">Pérdida por daños o extravíos de los activos fijos por desastres naturales u otros riesgos/eventos externos como atentados, vandalismo, orden público. </t>
  </si>
  <si>
    <t xml:space="preserve">Atributos informativos </t>
  </si>
  <si>
    <t xml:space="preserve">Documentado </t>
  </si>
  <si>
    <t xml:space="preserve">Controles que están documentados en el proceso, ya sea en manuales, procedimientos, flujogramas o cualquier otro documento propio del proceso. </t>
  </si>
  <si>
    <t>-</t>
  </si>
  <si>
    <t xml:space="preserve">De contratación (como proceso o bien los procedimientos ligados a este) </t>
  </si>
  <si>
    <t xml:space="preserve">● Estudios previos o de factibilidad deficientes. </t>
  </si>
  <si>
    <t xml:space="preserve">Tecnología </t>
  </si>
  <si>
    <t xml:space="preserve">Eventos relacionados con la infraestructura tecnológica de la entidad. </t>
  </si>
  <si>
    <t xml:space="preserve">Daño de equipos </t>
  </si>
  <si>
    <t xml:space="preserve">Sin documentar </t>
  </si>
  <si>
    <t xml:space="preserve">Identifica a los controles que pese a que se ejecutan en el proceso no se encuentran documentados en ningún documento propio del proceso. </t>
  </si>
  <si>
    <t xml:space="preserve">● Estudios previos o de factibilidad manipulados por personal interesado en el futuro proceso de contratación. (Estableciendo necesidades inexistentes o aspectos que benefician a una firma en particular). </t>
  </si>
  <si>
    <t xml:space="preserve">Caída de aplicaciones </t>
  </si>
  <si>
    <t xml:space="preserve">Continua </t>
  </si>
  <si>
    <t xml:space="preserve">El control se aplica siempre que se realiza la actividad que conlleva el riesgo. </t>
  </si>
  <si>
    <t xml:space="preserve">● Pliegos de condiciones hechos a la medida de una firma en particular. </t>
  </si>
  <si>
    <t xml:space="preserve">Caída de redes </t>
  </si>
  <si>
    <t xml:space="preserve">Aleatoria </t>
  </si>
  <si>
    <t xml:space="preserve">El control se aplica aleatoriamente a la actividad que conlleva el riesgo </t>
  </si>
  <si>
    <t xml:space="preserve">● Disposiciones establecidas en los pliegos de condiciones que permiten a los participantes direccionar los procesos hacia un grupo en particular. (Ej.: media geométrica). </t>
  </si>
  <si>
    <t xml:space="preserve">Errores en programas </t>
  </si>
  <si>
    <t xml:space="preserve">Con registro </t>
  </si>
  <si>
    <t xml:space="preserve">El control deja un registro permite evidencia la ejecución del control. </t>
  </si>
  <si>
    <t xml:space="preserve">● Visitas obligatorias establecidas en el pliego de condiciones que restringen la participación. </t>
  </si>
  <si>
    <t xml:space="preserve">Infraestructura </t>
  </si>
  <si>
    <t xml:space="preserve">Eventos relacionados con la infraestructura física de la entidad </t>
  </si>
  <si>
    <t xml:space="preserve">Derrumbes </t>
  </si>
  <si>
    <t xml:space="preserve">Sin registro </t>
  </si>
  <si>
    <t xml:space="preserve">El control no deja registro de la ejecución del control </t>
  </si>
  <si>
    <t xml:space="preserve">● Adendas que cambian condiciones generales del proceso para favorecer a grupos determinados. </t>
  </si>
  <si>
    <t xml:space="preserve">Incendios </t>
  </si>
  <si>
    <t xml:space="preserve">● Urgencia manifiesta inexistente. </t>
  </si>
  <si>
    <t xml:space="preserve">Inundaciones </t>
  </si>
  <si>
    <t xml:space="preserve">● Concentrar las labores de supervisión en poco personal. </t>
  </si>
  <si>
    <t xml:space="preserve">Daños a activos fijos </t>
  </si>
  <si>
    <t xml:space="preserve">● Contratar con compañías de papel que no cuentan con experiencia. </t>
  </si>
  <si>
    <t xml:space="preserve">Evento externo </t>
  </si>
  <si>
    <t xml:space="preserve">Situaciones externas que afectan la entidad. </t>
  </si>
  <si>
    <t xml:space="preserve">Suplantación de identidad </t>
  </si>
  <si>
    <t xml:space="preserve">De información y documentación </t>
  </si>
  <si>
    <t xml:space="preserve">● Ausencia o debilidad de medidas y/o políticas de conflictos de interés. </t>
  </si>
  <si>
    <t xml:space="preserve">Asalto a la oficina </t>
  </si>
  <si>
    <t xml:space="preserve">● Concentración de información de determinadas actividades o procesos en una persona. </t>
  </si>
  <si>
    <t xml:space="preserve">Atentados, vandalismo, orden público </t>
  </si>
  <si>
    <t xml:space="preserve">● Ausencia de sistemas de información que pueden facilitar el acceso a información y su posible manipulación o adulteración. </t>
  </si>
  <si>
    <t xml:space="preserve">● Ocultar la información considerada pública para los usuarios. </t>
  </si>
  <si>
    <t xml:space="preserve">● Ausencia o debilidad de canales de comunicación </t>
  </si>
  <si>
    <t xml:space="preserve">De Investigación y Sanción </t>
  </si>
  <si>
    <t xml:space="preserve">● Inexistencia de canales de denuncia interna o externa. </t>
  </si>
  <si>
    <t xml:space="preserve">● Dilatar el proceso para lograr el vencimiento de términos o la prescripción de este. </t>
  </si>
  <si>
    <t xml:space="preserve">● Desconocimiento de la ley mediante interpretaciones subjetivas de las normas vigentes para evitar o postergar su aplicación. </t>
  </si>
  <si>
    <t xml:space="preserve">● Exceder las facultades legales en los fallos. </t>
  </si>
  <si>
    <t xml:space="preserve">De trámites y/o servicios internos y externos </t>
  </si>
  <si>
    <t xml:space="preserve">● Cobros asociados al trámite. </t>
  </si>
  <si>
    <t xml:space="preserve">● Influencia de tramitadores. </t>
  </si>
  <si>
    <t xml:space="preserve">● Tráfico de influencias: (amiguismo, persona influyente). </t>
  </si>
  <si>
    <t xml:space="preserve">De reconocimiento de un derecho (expedición de licencias y/o permisos) </t>
  </si>
  <si>
    <t xml:space="preserve">● Falta de procedimientos claros para el trámite </t>
  </si>
  <si>
    <t xml:space="preserve">● Imposibilitar el otorgamiento de una licencia o permiso. </t>
  </si>
  <si>
    <t>Clasificación de riesgos</t>
  </si>
  <si>
    <t>Fallas tecnológicas</t>
  </si>
  <si>
    <t>Usuarios, productos y prácticas</t>
  </si>
  <si>
    <t>Daños a activos fijos/ eventos externos</t>
  </si>
  <si>
    <t>Frecuencia de la Actividad</t>
  </si>
  <si>
    <t>Probabilidad</t>
  </si>
  <si>
    <t>La actividad que conlleva el riesgo se ejecuta como máximos 2 veces por año</t>
  </si>
  <si>
    <t>Muy Baja</t>
  </si>
  <si>
    <t>Baja</t>
  </si>
  <si>
    <t>Media</t>
  </si>
  <si>
    <t>A l t a</t>
  </si>
  <si>
    <t>Muy Alta</t>
  </si>
  <si>
    <t>Afectación Económica</t>
  </si>
  <si>
    <t>Afectación menor a 10 SMLMV</t>
  </si>
  <si>
    <t>Leve</t>
  </si>
  <si>
    <t>Entre 10 y 50 SMLMV</t>
  </si>
  <si>
    <t>Menor</t>
  </si>
  <si>
    <t>Entre 50 y 100 SMLMV</t>
  </si>
  <si>
    <t>Moderado</t>
  </si>
  <si>
    <t>Entre 100 y 500 SMLMV</t>
  </si>
  <si>
    <t>Mayor</t>
  </si>
  <si>
    <t>Mayor a 500 SMLMV</t>
  </si>
  <si>
    <t>Catastrófico</t>
  </si>
  <si>
    <t>El riesgo afecta la imagen de algún área de la organización.</t>
  </si>
  <si>
    <t>El riesgo afecta la imagen de la entidad internamente, de conocimiento general nivel interno, de junta directiva y accionistas y/o de proveedores.</t>
  </si>
  <si>
    <t>El riesgo afecta la imagen de la entidad con algunos usuarios de relevancia frente al logro de los objetivos</t>
  </si>
  <si>
    <t>El riesgo afecta la imagen de la entidad con efecto publicitario sostenido a nivel de sector administrativo, nivel departamental o municipal.</t>
  </si>
  <si>
    <t>El riesgo afecta la imagen de la entidad a nivel nacional, con efecto publicitario sostenido a nivel país</t>
  </si>
  <si>
    <t>Bajo</t>
  </si>
  <si>
    <t>Extremo</t>
  </si>
  <si>
    <t>Tipo de control</t>
  </si>
  <si>
    <t>Automático</t>
  </si>
  <si>
    <t>Sin registro</t>
  </si>
  <si>
    <t>Control</t>
  </si>
  <si>
    <t>Reducir - Transferir</t>
  </si>
  <si>
    <t>Aceptar</t>
  </si>
  <si>
    <t>Evitar</t>
  </si>
  <si>
    <t>Versión: 02</t>
  </si>
  <si>
    <t>Fecha Vigencia: 21/01/2022</t>
  </si>
  <si>
    <t>Cuatrimestral</t>
  </si>
  <si>
    <t>Oficina de Control Disciplinario Interno</t>
  </si>
  <si>
    <t>Control Disciplinario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</si>
</sst>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
    <numFmt numFmtId="165" formatCode="mmmm\ yyyy"/>
    <numFmt numFmtId="166" formatCode="d/m/yyyy"/>
  </numFmts>
  <fonts count="17" x14ac:knownFonts="1">
    <font>
      <sz val="11"/>
      <color theme="1"/>
      <name val="Arial"/>
    </font>
    <font>
      <sz val="12"/>
      <color theme="1"/>
      <name val="Arial Narrow"/>
    </font>
    <font>
      <sz val="11"/>
      <name val="Arial"/>
    </font>
    <font>
      <b/>
      <sz val="12"/>
      <color theme="1"/>
      <name val="Arial Narrow"/>
    </font>
    <font>
      <b/>
      <sz val="10"/>
      <color theme="1"/>
      <name val="Arial Narrow"/>
    </font>
    <font>
      <sz val="10"/>
      <color theme="1"/>
      <name val="Arial Narrow"/>
    </font>
    <font>
      <sz val="9"/>
      <color theme="1"/>
      <name val="Arial Narrow"/>
    </font>
    <font>
      <sz val="12"/>
      <color rgb="FFFF0000"/>
      <name val="Arial Narrow"/>
    </font>
    <font>
      <sz val="12"/>
      <color rgb="FF000000"/>
      <name val="Arial Narrow"/>
    </font>
    <font>
      <b/>
      <sz val="11"/>
      <color theme="1"/>
      <name val="Calibri"/>
    </font>
    <font>
      <sz val="11"/>
      <color theme="1"/>
      <name val="Calibri"/>
    </font>
    <font>
      <b/>
      <sz val="12"/>
      <color rgb="FF00000A"/>
      <name val="Arial Narrow"/>
    </font>
    <font>
      <sz val="12"/>
      <color rgb="FF00000A"/>
      <name val="Arial Narrow"/>
    </font>
    <font>
      <b/>
      <sz val="12"/>
      <color rgb="FF000000"/>
      <name val="Arial Narrow"/>
    </font>
    <font>
      <i/>
      <sz val="12"/>
      <color rgb="FF000000"/>
      <name val="Arial Narrow"/>
    </font>
    <font>
      <sz val="12"/>
      <color rgb="FF000000"/>
      <name val="Docs-Arial Narrow"/>
    </font>
    <font>
      <sz val="12"/>
      <color theme="1"/>
      <name val="Arial Narrow"/>
      <family val="2"/>
    </font>
  </fonts>
  <fills count="12">
    <fill>
      <patternFill patternType="none"/>
    </fill>
    <fill>
      <patternFill patternType="gray125"/>
    </fill>
    <fill>
      <patternFill patternType="solid">
        <fgColor rgb="FF9CC2E5"/>
        <bgColor rgb="FF9CC2E5"/>
      </patternFill>
    </fill>
    <fill>
      <patternFill patternType="solid">
        <fgColor rgb="FFBDD6EE"/>
        <bgColor rgb="FFBDD6EE"/>
      </patternFill>
    </fill>
    <fill>
      <patternFill patternType="solid">
        <fgColor rgb="FFFFC000"/>
        <bgColor rgb="FFFFC000"/>
      </patternFill>
    </fill>
    <fill>
      <patternFill patternType="solid">
        <fgColor theme="0"/>
        <bgColor theme="0"/>
      </patternFill>
    </fill>
    <fill>
      <patternFill patternType="solid">
        <fgColor rgb="FFFFF2CC"/>
        <bgColor rgb="FFFFF2CC"/>
      </patternFill>
    </fill>
    <fill>
      <patternFill patternType="solid">
        <fgColor rgb="FFFFFFFF"/>
        <bgColor rgb="FFFFFFFF"/>
      </patternFill>
    </fill>
    <fill>
      <patternFill patternType="solid">
        <fgColor rgb="FF92D050"/>
        <bgColor rgb="FF92D050"/>
      </patternFill>
    </fill>
    <fill>
      <patternFill patternType="solid">
        <fgColor rgb="FF00B050"/>
        <bgColor rgb="FF00B050"/>
      </patternFill>
    </fill>
    <fill>
      <patternFill patternType="solid">
        <fgColor rgb="FFFFFF00"/>
        <bgColor rgb="FFFFFF00"/>
      </patternFill>
    </fill>
    <fill>
      <patternFill patternType="solid">
        <fgColor rgb="FFFF0000"/>
        <bgColor rgb="FFFF0000"/>
      </patternFill>
    </fill>
  </fills>
  <borders count="3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FFD966"/>
      </left>
      <right style="medium">
        <color rgb="FFFFD966"/>
      </right>
      <top style="medium">
        <color rgb="FFFFD966"/>
      </top>
      <bottom style="thick">
        <color rgb="FFFFD966"/>
      </bottom>
      <diagonal/>
    </border>
    <border>
      <left/>
      <right style="medium">
        <color rgb="FFFFD966"/>
      </right>
      <top style="medium">
        <color rgb="FFFFD966"/>
      </top>
      <bottom style="thick">
        <color rgb="FFFFD966"/>
      </bottom>
      <diagonal/>
    </border>
    <border>
      <left style="medium">
        <color rgb="FFFFD966"/>
      </left>
      <right style="medium">
        <color rgb="FFFFD966"/>
      </right>
      <top/>
      <bottom/>
      <diagonal/>
    </border>
    <border>
      <left/>
      <right style="medium">
        <color rgb="FFFFD966"/>
      </right>
      <top/>
      <bottom/>
      <diagonal/>
    </border>
    <border>
      <left style="medium">
        <color rgb="FFFFD966"/>
      </left>
      <right style="medium">
        <color rgb="FFFFD966"/>
      </right>
      <top style="thick">
        <color rgb="FFFFD966"/>
      </top>
      <bottom/>
      <diagonal/>
    </border>
    <border>
      <left/>
      <right style="medium">
        <color rgb="FFFFD966"/>
      </right>
      <top/>
      <bottom style="medium">
        <color rgb="FFFFD966"/>
      </bottom>
      <diagonal/>
    </border>
    <border>
      <left style="medium">
        <color rgb="FFFFD966"/>
      </left>
      <right style="medium">
        <color rgb="FFFFD966"/>
      </right>
      <top/>
      <bottom style="medium">
        <color rgb="FFFFD966"/>
      </bottom>
      <diagonal/>
    </border>
    <border>
      <left style="medium">
        <color rgb="FFFFD966"/>
      </left>
      <right/>
      <top style="medium">
        <color rgb="FFFFD966"/>
      </top>
      <bottom style="thick">
        <color rgb="FFFFD966"/>
      </bottom>
      <diagonal/>
    </border>
    <border>
      <left/>
      <right/>
      <top style="medium">
        <color rgb="FFFFD966"/>
      </top>
      <bottom style="thick">
        <color rgb="FFFFD966"/>
      </bottom>
      <diagonal/>
    </border>
    <border>
      <left style="medium">
        <color rgb="FFFFD966"/>
      </left>
      <right style="medium">
        <color rgb="FFFFD966"/>
      </right>
      <top/>
      <bottom/>
      <diagonal/>
    </border>
    <border>
      <left/>
      <right style="medium">
        <color rgb="FFFFD966"/>
      </right>
      <top/>
      <bottom style="medium">
        <color rgb="FFFFD966"/>
      </bottom>
      <diagonal/>
    </border>
    <border>
      <left style="medium">
        <color rgb="FFFFD966"/>
      </left>
      <right style="medium">
        <color rgb="FFFFD966"/>
      </right>
      <top/>
      <bottom style="medium">
        <color rgb="FFFFD966"/>
      </bottom>
      <diagonal/>
    </border>
    <border>
      <left style="medium">
        <color rgb="FFFFD966"/>
      </left>
      <right style="medium">
        <color rgb="FFFFD966"/>
      </right>
      <top style="medium">
        <color rgb="FFFFD966"/>
      </top>
      <bottom/>
      <diagonal/>
    </border>
    <border>
      <left/>
      <right style="medium">
        <color rgb="FFFFD966"/>
      </right>
      <top/>
      <bottom/>
      <diagonal/>
    </border>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s>
  <cellStyleXfs count="1">
    <xf numFmtId="0" fontId="0" fillId="0" borderId="0"/>
  </cellStyleXfs>
  <cellXfs count="134">
    <xf numFmtId="0" fontId="0" fillId="0" borderId="0" xfId="0" applyFont="1" applyAlignment="1"/>
    <xf numFmtId="0" fontId="1" fillId="0" borderId="0" xfId="0" applyFont="1" applyAlignment="1">
      <alignment horizontal="left" vertical="center"/>
    </xf>
    <xf numFmtId="0" fontId="4" fillId="0" borderId="13" xfId="0" applyFont="1" applyBorder="1" applyAlignment="1">
      <alignment horizontal="center" vertical="center" wrapText="1"/>
    </xf>
    <xf numFmtId="0" fontId="4" fillId="0" borderId="6" xfId="0" applyFont="1" applyBorder="1" applyAlignment="1">
      <alignment horizontal="left" vertical="center"/>
    </xf>
    <xf numFmtId="0" fontId="4" fillId="0" borderId="14" xfId="0" applyFont="1" applyBorder="1" applyAlignment="1">
      <alignment horizontal="center" vertical="center"/>
    </xf>
    <xf numFmtId="0" fontId="4" fillId="0" borderId="13" xfId="0" applyFont="1" applyBorder="1" applyAlignment="1">
      <alignment horizontal="center" vertical="center" textRotation="90" wrapText="1"/>
    </xf>
    <xf numFmtId="0" fontId="5" fillId="0" borderId="13" xfId="0" applyFont="1" applyBorder="1" applyAlignment="1">
      <alignment horizontal="center" vertical="center" textRotation="90" wrapText="1"/>
    </xf>
    <xf numFmtId="0" fontId="6" fillId="0" borderId="13" xfId="0" applyFont="1" applyBorder="1" applyAlignment="1">
      <alignment horizontal="left" textRotation="90" wrapText="1"/>
    </xf>
    <xf numFmtId="0" fontId="5" fillId="0" borderId="13" xfId="0" applyFont="1" applyBorder="1" applyAlignment="1">
      <alignment horizontal="left" vertical="center" textRotation="90" wrapText="1"/>
    </xf>
    <xf numFmtId="0" fontId="5" fillId="0" borderId="16" xfId="0" applyFont="1" applyBorder="1" applyAlignment="1">
      <alignment horizontal="center" vertical="center"/>
    </xf>
    <xf numFmtId="0" fontId="1" fillId="0" borderId="16" xfId="0" applyFont="1" applyBorder="1" applyAlignment="1">
      <alignment horizontal="left" vertical="center" wrapText="1"/>
    </xf>
    <xf numFmtId="0" fontId="1" fillId="0" borderId="14" xfId="0" applyFont="1" applyBorder="1" applyAlignment="1">
      <alignment horizontal="left" vertical="center"/>
    </xf>
    <xf numFmtId="0" fontId="1" fillId="0" borderId="14" xfId="0" applyFont="1" applyBorder="1" applyAlignment="1">
      <alignment horizontal="left" vertical="center" wrapText="1"/>
    </xf>
    <xf numFmtId="9" fontId="1" fillId="0" borderId="14" xfId="0" applyNumberFormat="1" applyFont="1" applyBorder="1" applyAlignment="1">
      <alignment horizontal="left" vertical="center"/>
    </xf>
    <xf numFmtId="164" fontId="1" fillId="0" borderId="14" xfId="0" applyNumberFormat="1" applyFont="1" applyBorder="1" applyAlignment="1">
      <alignment horizontal="left" vertical="center"/>
    </xf>
    <xf numFmtId="17" fontId="1" fillId="0" borderId="14" xfId="0" applyNumberFormat="1" applyFont="1" applyBorder="1" applyAlignment="1">
      <alignment horizontal="left" vertical="center"/>
    </xf>
    <xf numFmtId="9" fontId="1" fillId="0" borderId="13" xfId="0" applyNumberFormat="1" applyFont="1" applyBorder="1" applyAlignment="1">
      <alignment horizontal="left" vertical="center"/>
    </xf>
    <xf numFmtId="0" fontId="1" fillId="0" borderId="15" xfId="0" applyFont="1" applyBorder="1" applyAlignment="1">
      <alignment horizontal="left" vertical="center" wrapText="1"/>
    </xf>
    <xf numFmtId="0" fontId="1" fillId="0" borderId="13" xfId="0" applyFont="1" applyBorder="1" applyAlignment="1">
      <alignment horizontal="left" vertical="center"/>
    </xf>
    <xf numFmtId="0" fontId="1" fillId="0" borderId="13" xfId="0" applyFont="1" applyBorder="1" applyAlignment="1">
      <alignment horizontal="left" vertical="center" wrapText="1"/>
    </xf>
    <xf numFmtId="0" fontId="1" fillId="0" borderId="15" xfId="0" applyFont="1" applyBorder="1" applyAlignment="1">
      <alignment horizontal="left" vertical="center" wrapText="1"/>
    </xf>
    <xf numFmtId="0" fontId="1" fillId="5" borderId="14" xfId="0" applyFont="1" applyFill="1" applyBorder="1" applyAlignment="1">
      <alignment vertical="center" wrapText="1"/>
    </xf>
    <xf numFmtId="0" fontId="7" fillId="0" borderId="14" xfId="0" applyFont="1" applyBorder="1" applyAlignment="1">
      <alignment horizontal="left" vertical="center"/>
    </xf>
    <xf numFmtId="165" fontId="1" fillId="0" borderId="14" xfId="0" applyNumberFormat="1" applyFont="1" applyBorder="1" applyAlignment="1">
      <alignment horizontal="left" vertical="center"/>
    </xf>
    <xf numFmtId="17" fontId="1" fillId="0" borderId="15" xfId="0" applyNumberFormat="1" applyFont="1" applyBorder="1" applyAlignment="1">
      <alignment horizontal="left" vertical="center"/>
    </xf>
    <xf numFmtId="164" fontId="1" fillId="0" borderId="13" xfId="0" applyNumberFormat="1" applyFont="1" applyBorder="1" applyAlignment="1">
      <alignment horizontal="left" vertical="center"/>
    </xf>
    <xf numFmtId="17" fontId="1" fillId="0" borderId="16" xfId="0" applyNumberFormat="1" applyFont="1" applyBorder="1" applyAlignment="1">
      <alignment horizontal="left" vertical="center"/>
    </xf>
    <xf numFmtId="0" fontId="1" fillId="0" borderId="14" xfId="0" applyFont="1" applyBorder="1" applyAlignment="1">
      <alignment horizontal="left" vertical="center" wrapText="1"/>
    </xf>
    <xf numFmtId="166" fontId="1" fillId="0" borderId="14" xfId="0" applyNumberFormat="1" applyFont="1" applyBorder="1" applyAlignment="1">
      <alignment horizontal="left" vertical="center"/>
    </xf>
    <xf numFmtId="166" fontId="1" fillId="0" borderId="14" xfId="0" applyNumberFormat="1" applyFont="1" applyBorder="1" applyAlignment="1">
      <alignment horizontal="left" vertical="center"/>
    </xf>
    <xf numFmtId="0" fontId="9" fillId="0" borderId="0" xfId="0" applyFont="1"/>
    <xf numFmtId="0" fontId="10" fillId="0" borderId="0" xfId="0" applyFont="1"/>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8" fillId="6" borderId="21" xfId="0" applyFont="1" applyFill="1" applyBorder="1" applyAlignment="1">
      <alignment vertical="center" wrapText="1"/>
    </xf>
    <xf numFmtId="0" fontId="8" fillId="6" borderId="22" xfId="0" applyFont="1" applyFill="1" applyBorder="1" applyAlignment="1">
      <alignment vertical="center" wrapText="1"/>
    </xf>
    <xf numFmtId="0" fontId="12" fillId="6" borderId="24" xfId="0" applyFont="1" applyFill="1" applyBorder="1" applyAlignment="1">
      <alignment vertical="center" wrapText="1"/>
    </xf>
    <xf numFmtId="0" fontId="8" fillId="6" borderId="25" xfId="0" applyFont="1" applyFill="1" applyBorder="1" applyAlignment="1">
      <alignment vertical="center" wrapText="1"/>
    </xf>
    <xf numFmtId="0" fontId="8" fillId="6" borderId="24" xfId="0" applyFont="1" applyFill="1" applyBorder="1" applyAlignment="1">
      <alignment horizontal="left" vertical="center" wrapText="1"/>
    </xf>
    <xf numFmtId="0" fontId="12" fillId="6" borderId="21" xfId="0" applyFont="1" applyFill="1" applyBorder="1" applyAlignment="1">
      <alignment vertical="center" wrapText="1"/>
    </xf>
    <xf numFmtId="0" fontId="8" fillId="0" borderId="29" xfId="0" applyFont="1" applyBorder="1" applyAlignment="1">
      <alignment vertical="center" wrapText="1"/>
    </xf>
    <xf numFmtId="0" fontId="8" fillId="0" borderId="30" xfId="0" applyFont="1" applyBorder="1" applyAlignment="1">
      <alignment vertical="center" wrapText="1"/>
    </xf>
    <xf numFmtId="0" fontId="12" fillId="0" borderId="29" xfId="0" applyFont="1" applyBorder="1" applyAlignment="1">
      <alignment vertical="center" wrapText="1"/>
    </xf>
    <xf numFmtId="0" fontId="8" fillId="0" borderId="29" xfId="0" applyFont="1" applyBorder="1" applyAlignment="1">
      <alignment horizontal="left" vertical="center" wrapText="1"/>
    </xf>
    <xf numFmtId="0" fontId="12" fillId="6" borderId="24" xfId="0" applyFont="1" applyFill="1" applyBorder="1" applyAlignment="1">
      <alignment horizontal="left" vertical="center" wrapText="1"/>
    </xf>
    <xf numFmtId="9" fontId="12" fillId="6" borderId="24" xfId="0" applyNumberFormat="1" applyFont="1" applyFill="1" applyBorder="1" applyAlignment="1">
      <alignment horizontal="left" vertical="center" wrapText="1"/>
    </xf>
    <xf numFmtId="0" fontId="8" fillId="0" borderId="32" xfId="0" applyFont="1" applyBorder="1" applyAlignment="1">
      <alignment vertical="center" wrapText="1"/>
    </xf>
    <xf numFmtId="0" fontId="8" fillId="6" borderId="24" xfId="0" applyFont="1" applyFill="1" applyBorder="1" applyAlignment="1">
      <alignment vertical="center" wrapText="1"/>
    </xf>
    <xf numFmtId="0" fontId="12" fillId="0" borderId="29" xfId="0" applyFont="1" applyBorder="1" applyAlignment="1">
      <alignment horizontal="left" vertical="center" wrapText="1"/>
    </xf>
    <xf numFmtId="9" fontId="12" fillId="0" borderId="29" xfId="0" applyNumberFormat="1" applyFont="1" applyBorder="1" applyAlignment="1">
      <alignment horizontal="left" vertical="center" wrapText="1"/>
    </xf>
    <xf numFmtId="0" fontId="12" fillId="6" borderId="22" xfId="0" applyFont="1" applyFill="1" applyBorder="1" applyAlignment="1">
      <alignment vertical="center" wrapText="1"/>
    </xf>
    <xf numFmtId="0" fontId="9" fillId="0" borderId="0" xfId="0" applyFont="1" applyAlignment="1">
      <alignment horizontal="center"/>
    </xf>
    <xf numFmtId="0" fontId="10" fillId="0" borderId="0" xfId="0" applyFont="1" applyAlignment="1">
      <alignment vertical="center" wrapText="1"/>
    </xf>
    <xf numFmtId="9" fontId="10" fillId="0" borderId="0" xfId="0" applyNumberFormat="1" applyFont="1" applyAlignment="1">
      <alignment horizontal="center" vertical="center"/>
    </xf>
    <xf numFmtId="0" fontId="10" fillId="8" borderId="33" xfId="0" applyFont="1" applyFill="1" applyBorder="1" applyAlignment="1">
      <alignment vertical="center"/>
    </xf>
    <xf numFmtId="9" fontId="10" fillId="0" borderId="0" xfId="0" applyNumberFormat="1" applyFont="1"/>
    <xf numFmtId="0" fontId="10" fillId="9" borderId="33" xfId="0" applyFont="1" applyFill="1" applyBorder="1" applyAlignment="1">
      <alignment vertical="center"/>
    </xf>
    <xf numFmtId="0" fontId="10" fillId="10" borderId="33" xfId="0" applyFont="1" applyFill="1" applyBorder="1" applyAlignment="1">
      <alignment vertical="center"/>
    </xf>
    <xf numFmtId="0" fontId="10" fillId="4" borderId="33" xfId="0" applyFont="1" applyFill="1" applyBorder="1" applyAlignment="1">
      <alignment vertical="center"/>
    </xf>
    <xf numFmtId="0" fontId="10" fillId="11" borderId="33" xfId="0" applyFont="1" applyFill="1" applyBorder="1" applyAlignment="1">
      <alignment vertical="center"/>
    </xf>
    <xf numFmtId="0" fontId="10" fillId="0" borderId="0" xfId="0" applyFont="1" applyAlignment="1">
      <alignment wrapText="1"/>
    </xf>
    <xf numFmtId="0" fontId="10" fillId="0" borderId="0" xfId="0" applyFont="1" applyAlignment="1">
      <alignment vertical="center"/>
    </xf>
    <xf numFmtId="0" fontId="0" fillId="0" borderId="0" xfId="0" applyFont="1" applyAlignment="1"/>
    <xf numFmtId="0" fontId="1" fillId="5" borderId="13" xfId="0" applyFont="1" applyFill="1" applyBorder="1" applyAlignment="1">
      <alignment vertical="center" wrapText="1"/>
    </xf>
    <xf numFmtId="0" fontId="1" fillId="5" borderId="17" xfId="0" applyFont="1" applyFill="1" applyBorder="1" applyAlignment="1">
      <alignment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3" fillId="0" borderId="37" xfId="0" applyFont="1" applyBorder="1" applyAlignment="1">
      <alignment horizontal="center" vertical="center"/>
    </xf>
    <xf numFmtId="0" fontId="3" fillId="0" borderId="18" xfId="0" applyFont="1" applyBorder="1" applyAlignment="1">
      <alignment horizontal="center" vertical="center"/>
    </xf>
    <xf numFmtId="0" fontId="3" fillId="0" borderId="10" xfId="0" applyFont="1" applyBorder="1" applyAlignment="1">
      <alignment horizontal="center" vertical="center"/>
    </xf>
    <xf numFmtId="0" fontId="3" fillId="0" borderId="38" xfId="0" applyFont="1" applyBorder="1" applyAlignment="1">
      <alignment horizontal="center" vertical="center"/>
    </xf>
    <xf numFmtId="0" fontId="1" fillId="0" borderId="13" xfId="0" applyFont="1" applyBorder="1" applyAlignment="1">
      <alignment horizontal="left" vertical="center"/>
    </xf>
    <xf numFmtId="0" fontId="2" fillId="0" borderId="15" xfId="0" applyFont="1" applyBorder="1"/>
    <xf numFmtId="9" fontId="1" fillId="0" borderId="13" xfId="0" applyNumberFormat="1" applyFont="1" applyBorder="1" applyAlignment="1">
      <alignment horizontal="left" vertical="center"/>
    </xf>
    <xf numFmtId="0" fontId="1" fillId="0" borderId="13" xfId="0" applyFont="1" applyBorder="1" applyAlignment="1">
      <alignment horizontal="left" vertical="center" wrapText="1"/>
    </xf>
    <xf numFmtId="0" fontId="2" fillId="0" borderId="16" xfId="0" applyFont="1" applyBorder="1"/>
    <xf numFmtId="164" fontId="1" fillId="0" borderId="13" xfId="0" applyNumberFormat="1" applyFont="1" applyBorder="1" applyAlignment="1">
      <alignment horizontal="left" vertical="center"/>
    </xf>
    <xf numFmtId="0" fontId="4" fillId="0" borderId="13" xfId="0" applyFont="1" applyBorder="1" applyAlignment="1">
      <alignment horizontal="center" vertical="center" textRotation="90" wrapText="1"/>
    </xf>
    <xf numFmtId="0" fontId="5" fillId="0" borderId="13" xfId="0" applyFont="1" applyBorder="1" applyAlignment="1">
      <alignment horizontal="center" vertical="center" textRotation="90" wrapText="1"/>
    </xf>
    <xf numFmtId="0" fontId="3" fillId="3" borderId="12" xfId="0" applyFont="1" applyFill="1" applyBorder="1" applyAlignment="1">
      <alignment horizontal="center" vertical="center"/>
    </xf>
    <xf numFmtId="0" fontId="2" fillId="0" borderId="5" xfId="0" applyFont="1" applyBorder="1"/>
    <xf numFmtId="0" fontId="2" fillId="0" borderId="6" xfId="0" applyFont="1" applyBorder="1"/>
    <xf numFmtId="0" fontId="3" fillId="2" borderId="4" xfId="0" applyFont="1" applyFill="1" applyBorder="1" applyAlignment="1">
      <alignment horizontal="center"/>
    </xf>
    <xf numFmtId="0" fontId="4"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2" fillId="0" borderId="8" xfId="0" applyFont="1" applyBorder="1"/>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2" fillId="0" borderId="7" xfId="0" applyFont="1" applyBorder="1"/>
    <xf numFmtId="0" fontId="0" fillId="0" borderId="0" xfId="0" applyFont="1" applyAlignment="1"/>
    <xf numFmtId="0" fontId="2" fillId="0" borderId="9" xfId="0" applyFont="1" applyBorder="1"/>
    <xf numFmtId="0" fontId="2" fillId="0" borderId="10" xfId="0" applyFont="1" applyBorder="1"/>
    <xf numFmtId="0" fontId="2" fillId="0" borderId="11" xfId="0" applyFont="1" applyBorder="1"/>
    <xf numFmtId="0" fontId="3" fillId="2" borderId="4" xfId="0" applyFont="1" applyFill="1" applyBorder="1" applyAlignment="1">
      <alignment horizontal="center" vertical="center"/>
    </xf>
    <xf numFmtId="0" fontId="3" fillId="3" borderId="4"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3" xfId="0" applyFont="1" applyBorder="1" applyAlignment="1">
      <alignment horizontal="left" vertical="center" wrapText="1"/>
    </xf>
    <xf numFmtId="0" fontId="4" fillId="0" borderId="4" xfId="0" applyFont="1" applyBorder="1" applyAlignment="1">
      <alignment horizontal="center" vertical="center"/>
    </xf>
    <xf numFmtId="9" fontId="7" fillId="0" borderId="13" xfId="0" applyNumberFormat="1" applyFont="1" applyBorder="1" applyAlignment="1">
      <alignment horizontal="left" vertical="center"/>
    </xf>
    <xf numFmtId="0" fontId="1" fillId="5" borderId="13" xfId="0" applyFont="1" applyFill="1" applyBorder="1" applyAlignment="1">
      <alignment horizontal="left" vertical="center" wrapText="1"/>
    </xf>
    <xf numFmtId="0" fontId="4" fillId="0" borderId="4" xfId="0" applyFont="1" applyBorder="1" applyAlignment="1">
      <alignment horizontal="left" vertical="center"/>
    </xf>
    <xf numFmtId="0" fontId="8" fillId="6" borderId="31" xfId="0" applyFont="1" applyFill="1" applyBorder="1" applyAlignment="1">
      <alignment horizontal="center" vertical="center" wrapText="1"/>
    </xf>
    <xf numFmtId="0" fontId="2" fillId="0" borderId="28" xfId="0" applyFont="1" applyBorder="1"/>
    <xf numFmtId="0" fontId="2" fillId="0" borderId="30" xfId="0" applyFont="1" applyBorder="1"/>
    <xf numFmtId="0" fontId="8" fillId="6" borderId="31" xfId="0" applyFont="1" applyFill="1" applyBorder="1" applyAlignment="1">
      <alignment vertical="center" wrapText="1"/>
    </xf>
    <xf numFmtId="0" fontId="8" fillId="6" borderId="31" xfId="0" applyFont="1" applyFill="1" applyBorder="1" applyAlignment="1">
      <alignment horizontal="left" vertical="center" wrapText="1"/>
    </xf>
    <xf numFmtId="0" fontId="11" fillId="6" borderId="31" xfId="0" applyFont="1" applyFill="1" applyBorder="1" applyAlignment="1">
      <alignment vertical="center" wrapText="1"/>
    </xf>
    <xf numFmtId="0" fontId="13" fillId="0" borderId="31" xfId="0" applyFont="1" applyBorder="1" applyAlignment="1">
      <alignment vertical="center" wrapText="1"/>
    </xf>
    <xf numFmtId="0" fontId="8" fillId="0" borderId="31" xfId="0" applyFont="1" applyBorder="1" applyAlignment="1">
      <alignment vertical="center" wrapText="1"/>
    </xf>
    <xf numFmtId="0" fontId="13" fillId="6" borderId="31" xfId="0" applyFont="1" applyFill="1" applyBorder="1" applyAlignment="1">
      <alignment vertical="center" wrapText="1"/>
    </xf>
    <xf numFmtId="0" fontId="8" fillId="0" borderId="31" xfId="0" applyFont="1" applyBorder="1" applyAlignment="1">
      <alignment horizontal="center" vertical="center" wrapText="1"/>
    </xf>
    <xf numFmtId="0" fontId="11" fillId="6" borderId="23" xfId="0" applyFont="1" applyFill="1" applyBorder="1" applyAlignment="1">
      <alignment vertical="center" wrapText="1"/>
    </xf>
    <xf numFmtId="0" fontId="8" fillId="6" borderId="23" xfId="0" applyFont="1" applyFill="1" applyBorder="1" applyAlignment="1">
      <alignment vertical="center" wrapText="1"/>
    </xf>
    <xf numFmtId="0" fontId="11" fillId="0" borderId="26" xfId="0" applyFont="1" applyBorder="1" applyAlignment="1">
      <alignment horizontal="center" vertical="center" wrapText="1"/>
    </xf>
    <xf numFmtId="0" fontId="2" fillId="0" borderId="27" xfId="0" applyFont="1" applyBorder="1"/>
    <xf numFmtId="0" fontId="2" fillId="0" borderId="20" xfId="0" applyFont="1" applyBorder="1"/>
    <xf numFmtId="0" fontId="13" fillId="6" borderId="23" xfId="0" applyFont="1" applyFill="1" applyBorder="1" applyAlignment="1">
      <alignment horizontal="left" vertical="center" wrapText="1"/>
    </xf>
    <xf numFmtId="0" fontId="11" fillId="7" borderId="31" xfId="0" applyFont="1" applyFill="1" applyBorder="1" applyAlignment="1">
      <alignment vertical="center" wrapText="1"/>
    </xf>
    <xf numFmtId="0" fontId="8" fillId="7" borderId="31" xfId="0" applyFont="1" applyFill="1" applyBorder="1" applyAlignment="1">
      <alignment vertical="center" wrapText="1"/>
    </xf>
    <xf numFmtId="0" fontId="8" fillId="6" borderId="23" xfId="0" applyFont="1" applyFill="1" applyBorder="1" applyAlignment="1">
      <alignment horizontal="left" vertical="center" wrapText="1"/>
    </xf>
    <xf numFmtId="0" fontId="12" fillId="0" borderId="31" xfId="0" applyFont="1" applyBorder="1" applyAlignment="1">
      <alignment horizontal="left" vertical="center" wrapText="1"/>
    </xf>
    <xf numFmtId="0" fontId="13" fillId="0" borderId="31" xfId="0" applyFont="1" applyBorder="1" applyAlignment="1">
      <alignment horizontal="left" vertical="center" wrapText="1"/>
    </xf>
    <xf numFmtId="0" fontId="1" fillId="0" borderId="16" xfId="0" applyFont="1" applyBorder="1" applyAlignment="1">
      <alignment horizontal="center" vertical="center" wrapText="1"/>
    </xf>
    <xf numFmtId="0" fontId="16" fillId="0" borderId="14" xfId="0" applyFont="1" applyBorder="1" applyAlignment="1">
      <alignment horizontal="left" vertical="center" wrapText="1"/>
    </xf>
    <xf numFmtId="0" fontId="15" fillId="0" borderId="0" xfId="0" applyFont="1" applyAlignment="1">
      <alignment horizontal="left" vertical="center" wrapText="1"/>
    </xf>
    <xf numFmtId="0" fontId="16" fillId="0" borderId="13" xfId="0" applyFont="1" applyBorder="1" applyAlignment="1">
      <alignment horizontal="left" vertical="center" wrapText="1"/>
    </xf>
  </cellXfs>
  <cellStyles count="1">
    <cellStyle name="Normal" xfId="0" builtinId="0"/>
  </cellStyles>
  <dxfs count="612">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609600</xdr:colOff>
      <xdr:row>0</xdr:row>
      <xdr:rowOff>47625</xdr:rowOff>
    </xdr:from>
    <xdr:ext cx="828675" cy="7905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1</xdr:row>
      <xdr:rowOff>114300</xdr:rowOff>
    </xdr:from>
    <xdr:ext cx="5734050" cy="962025"/>
    <xdr:pic>
      <xdr:nvPicPr>
        <xdr:cNvPr id="2" name="image4.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23</xdr:col>
      <xdr:colOff>19050</xdr:colOff>
      <xdr:row>1</xdr:row>
      <xdr:rowOff>133350</xdr:rowOff>
    </xdr:from>
    <xdr:ext cx="5619750" cy="1924050"/>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31</xdr:col>
      <xdr:colOff>752475</xdr:colOff>
      <xdr:row>2</xdr:row>
      <xdr:rowOff>381000</xdr:rowOff>
    </xdr:from>
    <xdr:ext cx="3762375" cy="1619250"/>
    <xdr:pic>
      <xdr:nvPicPr>
        <xdr:cNvPr id="4" name="image2.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997"/>
  <sheetViews>
    <sheetView tabSelected="1" topLeftCell="A24" zoomScale="48" workbookViewId="0">
      <selection activeCell="D24" sqref="D24"/>
    </sheetView>
  </sheetViews>
  <sheetFormatPr baseColWidth="10" defaultColWidth="12.625" defaultRowHeight="15" customHeight="1" x14ac:dyDescent="0.2"/>
  <cols>
    <col min="1" max="1" width="12.125" customWidth="1"/>
    <col min="2" max="2" width="12.625" customWidth="1"/>
    <col min="3" max="3" width="30.25" customWidth="1"/>
    <col min="4" max="4" width="5.25" customWidth="1"/>
    <col min="5" max="5" width="29" customWidth="1"/>
    <col min="6" max="6" width="14.875" customWidth="1"/>
    <col min="7" max="7" width="23.75" customWidth="1"/>
    <col min="8" max="8" width="9.75" customWidth="1"/>
    <col min="9" max="9" width="11" hidden="1" customWidth="1"/>
    <col min="10" max="13" width="5.875" hidden="1" customWidth="1"/>
    <col min="14" max="14" width="7.875" hidden="1" customWidth="1"/>
    <col min="15" max="16" width="5.875" hidden="1" customWidth="1"/>
    <col min="17" max="17" width="9.5" hidden="1" customWidth="1"/>
    <col min="18" max="18" width="8.25" hidden="1" customWidth="1"/>
    <col min="19" max="29" width="5.875" hidden="1" customWidth="1"/>
    <col min="30" max="30" width="10.5" hidden="1" customWidth="1"/>
    <col min="31" max="31" width="13.75" hidden="1" customWidth="1"/>
    <col min="32" max="32" width="5.75" hidden="1" customWidth="1"/>
    <col min="33" max="33" width="9.125" hidden="1" customWidth="1"/>
    <col min="34" max="34" width="16.75" customWidth="1"/>
    <col min="35" max="35" width="36.625" customWidth="1"/>
    <col min="36" max="39" width="9.375" hidden="1" customWidth="1"/>
    <col min="40" max="40" width="10" hidden="1" customWidth="1"/>
    <col min="41" max="41" width="4.75" hidden="1" customWidth="1"/>
    <col min="42" max="42" width="11.375" hidden="1" customWidth="1"/>
    <col min="43" max="45" width="9.375" hidden="1" customWidth="1"/>
    <col min="46" max="46" width="9.375" customWidth="1"/>
    <col min="47" max="47" width="9" hidden="1" customWidth="1"/>
    <col min="48" max="48" width="9.375" hidden="1" customWidth="1"/>
    <col min="49" max="49" width="6" hidden="1" customWidth="1"/>
    <col min="50" max="50" width="8.875" hidden="1" customWidth="1"/>
    <col min="51" max="51" width="9.375" hidden="1" customWidth="1"/>
    <col min="52" max="52" width="17.75" customWidth="1"/>
    <col min="53" max="53" width="27.75" customWidth="1"/>
    <col min="54" max="54" width="20.625" customWidth="1"/>
    <col min="55" max="55" width="19.75" customWidth="1"/>
    <col min="56" max="56" width="23.5" customWidth="1"/>
  </cols>
  <sheetData>
    <row r="1" spans="1:56" ht="22.5" customHeight="1" x14ac:dyDescent="0.2">
      <c r="A1" s="93"/>
      <c r="B1" s="94"/>
      <c r="C1" s="95"/>
      <c r="D1" s="69" t="s">
        <v>0</v>
      </c>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1"/>
      <c r="BC1" s="67" t="s">
        <v>1</v>
      </c>
      <c r="BD1" s="68"/>
    </row>
    <row r="2" spans="1:56" ht="22.5" customHeight="1" x14ac:dyDescent="0.2">
      <c r="A2" s="96"/>
      <c r="B2" s="97"/>
      <c r="C2" s="92"/>
      <c r="D2" s="72" t="s">
        <v>2</v>
      </c>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4"/>
      <c r="BC2" s="67" t="s">
        <v>331</v>
      </c>
      <c r="BD2" s="68"/>
    </row>
    <row r="3" spans="1:56" ht="22.5" customHeight="1" x14ac:dyDescent="0.2">
      <c r="A3" s="98"/>
      <c r="B3" s="99"/>
      <c r="C3" s="100"/>
      <c r="D3" s="75"/>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7"/>
      <c r="BC3" s="67" t="s">
        <v>332</v>
      </c>
      <c r="BD3" s="68"/>
    </row>
    <row r="4" spans="1:56" ht="15.75"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ht="15.75" x14ac:dyDescent="0.25">
      <c r="A5" s="101" t="s">
        <v>3</v>
      </c>
      <c r="B5" s="87"/>
      <c r="C5" s="88"/>
      <c r="D5" s="86" t="s">
        <v>4</v>
      </c>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8"/>
      <c r="AI5" s="89" t="s">
        <v>5</v>
      </c>
      <c r="AJ5" s="87"/>
      <c r="AK5" s="87"/>
      <c r="AL5" s="87"/>
      <c r="AM5" s="87"/>
      <c r="AN5" s="87"/>
      <c r="AO5" s="87"/>
      <c r="AP5" s="87"/>
      <c r="AQ5" s="87"/>
      <c r="AR5" s="87"/>
      <c r="AS5" s="87"/>
      <c r="AT5" s="87"/>
      <c r="AU5" s="87"/>
      <c r="AV5" s="87"/>
      <c r="AW5" s="87"/>
      <c r="AX5" s="87"/>
      <c r="AY5" s="87"/>
      <c r="AZ5" s="88"/>
      <c r="BA5" s="102" t="s">
        <v>6</v>
      </c>
      <c r="BB5" s="87"/>
      <c r="BC5" s="87"/>
      <c r="BD5" s="87"/>
    </row>
    <row r="6" spans="1:56" ht="12.75" customHeight="1" x14ac:dyDescent="0.2">
      <c r="A6" s="90" t="s">
        <v>7</v>
      </c>
      <c r="B6" s="90" t="s">
        <v>8</v>
      </c>
      <c r="C6" s="90" t="s">
        <v>9</v>
      </c>
      <c r="D6" s="91" t="s">
        <v>10</v>
      </c>
      <c r="E6" s="90" t="s">
        <v>11</v>
      </c>
      <c r="F6" s="90" t="s">
        <v>12</v>
      </c>
      <c r="G6" s="103" t="s">
        <v>13</v>
      </c>
      <c r="H6" s="95"/>
      <c r="I6" s="104" t="s">
        <v>14</v>
      </c>
      <c r="J6" s="104" t="s">
        <v>15</v>
      </c>
      <c r="K6" s="108" t="s">
        <v>16</v>
      </c>
      <c r="L6" s="87"/>
      <c r="M6" s="87"/>
      <c r="N6" s="87"/>
      <c r="O6" s="87"/>
      <c r="P6" s="87"/>
      <c r="Q6" s="87"/>
      <c r="R6" s="87"/>
      <c r="S6" s="87"/>
      <c r="T6" s="87"/>
      <c r="U6" s="87"/>
      <c r="V6" s="87"/>
      <c r="W6" s="87"/>
      <c r="X6" s="87"/>
      <c r="Y6" s="87"/>
      <c r="Z6" s="87"/>
      <c r="AA6" s="87"/>
      <c r="AB6" s="87"/>
      <c r="AC6" s="88"/>
      <c r="AD6" s="3"/>
      <c r="AE6" s="90" t="s">
        <v>17</v>
      </c>
      <c r="AF6" s="90" t="s">
        <v>15</v>
      </c>
      <c r="AG6" s="4"/>
      <c r="AH6" s="90" t="s">
        <v>18</v>
      </c>
      <c r="AI6" s="90" t="s">
        <v>19</v>
      </c>
      <c r="AJ6" s="105" t="s">
        <v>20</v>
      </c>
      <c r="AK6" s="88"/>
      <c r="AL6" s="105" t="s">
        <v>21</v>
      </c>
      <c r="AM6" s="87"/>
      <c r="AN6" s="87"/>
      <c r="AO6" s="87"/>
      <c r="AP6" s="87"/>
      <c r="AQ6" s="87"/>
      <c r="AR6" s="88"/>
      <c r="AS6" s="84" t="s">
        <v>22</v>
      </c>
      <c r="AT6" s="84" t="s">
        <v>23</v>
      </c>
      <c r="AU6" s="84" t="s">
        <v>15</v>
      </c>
      <c r="AV6" s="84" t="s">
        <v>24</v>
      </c>
      <c r="AW6" s="85" t="s">
        <v>15</v>
      </c>
      <c r="AX6" s="6"/>
      <c r="AY6" s="84" t="s">
        <v>25</v>
      </c>
      <c r="AZ6" s="84" t="s">
        <v>26</v>
      </c>
      <c r="BA6" s="90" t="s">
        <v>6</v>
      </c>
      <c r="BB6" s="90" t="s">
        <v>27</v>
      </c>
      <c r="BC6" s="90" t="s">
        <v>28</v>
      </c>
      <c r="BD6" s="90" t="s">
        <v>29</v>
      </c>
    </row>
    <row r="7" spans="1:56" ht="117.75" customHeight="1" x14ac:dyDescent="0.2">
      <c r="A7" s="79"/>
      <c r="B7" s="79"/>
      <c r="C7" s="79"/>
      <c r="D7" s="92"/>
      <c r="E7" s="82"/>
      <c r="F7" s="82"/>
      <c r="G7" s="96"/>
      <c r="H7" s="92"/>
      <c r="I7" s="82"/>
      <c r="J7" s="82"/>
      <c r="K7" s="7" t="s">
        <v>30</v>
      </c>
      <c r="L7" s="7" t="s">
        <v>31</v>
      </c>
      <c r="M7" s="7" t="s">
        <v>32</v>
      </c>
      <c r="N7" s="7" t="s">
        <v>33</v>
      </c>
      <c r="O7" s="7" t="s">
        <v>34</v>
      </c>
      <c r="P7" s="7" t="s">
        <v>35</v>
      </c>
      <c r="Q7" s="7" t="s">
        <v>36</v>
      </c>
      <c r="R7" s="7" t="s">
        <v>37</v>
      </c>
      <c r="S7" s="7" t="s">
        <v>38</v>
      </c>
      <c r="T7" s="7" t="s">
        <v>39</v>
      </c>
      <c r="U7" s="7" t="s">
        <v>40</v>
      </c>
      <c r="V7" s="7" t="s">
        <v>41</v>
      </c>
      <c r="W7" s="7" t="s">
        <v>42</v>
      </c>
      <c r="X7" s="7" t="s">
        <v>43</v>
      </c>
      <c r="Y7" s="7" t="s">
        <v>44</v>
      </c>
      <c r="Z7" s="7" t="s">
        <v>45</v>
      </c>
      <c r="AA7" s="7" t="s">
        <v>46</v>
      </c>
      <c r="AB7" s="7" t="s">
        <v>47</v>
      </c>
      <c r="AC7" s="7" t="s">
        <v>48</v>
      </c>
      <c r="AD7" s="8"/>
      <c r="AE7" s="82"/>
      <c r="AF7" s="82"/>
      <c r="AG7" s="2"/>
      <c r="AH7" s="82"/>
      <c r="AI7" s="82"/>
      <c r="AJ7" s="5" t="s">
        <v>49</v>
      </c>
      <c r="AK7" s="5" t="s">
        <v>50</v>
      </c>
      <c r="AL7" s="5" t="s">
        <v>51</v>
      </c>
      <c r="AM7" s="5" t="s">
        <v>52</v>
      </c>
      <c r="AN7" s="5"/>
      <c r="AO7" s="5" t="s">
        <v>53</v>
      </c>
      <c r="AP7" s="5" t="s">
        <v>54</v>
      </c>
      <c r="AQ7" s="5" t="s">
        <v>55</v>
      </c>
      <c r="AR7" s="5" t="s">
        <v>56</v>
      </c>
      <c r="AS7" s="82"/>
      <c r="AT7" s="82"/>
      <c r="AU7" s="82"/>
      <c r="AV7" s="82"/>
      <c r="AW7" s="82"/>
      <c r="AX7" s="9"/>
      <c r="AY7" s="82"/>
      <c r="AZ7" s="82"/>
      <c r="BA7" s="82"/>
      <c r="BB7" s="82"/>
      <c r="BC7" s="82"/>
      <c r="BD7" s="82"/>
    </row>
    <row r="8" spans="1:56" ht="165" customHeight="1" x14ac:dyDescent="0.2">
      <c r="A8" s="65" t="s">
        <v>57</v>
      </c>
      <c r="B8" s="63" t="s">
        <v>58</v>
      </c>
      <c r="C8" s="64" t="s">
        <v>59</v>
      </c>
      <c r="D8" s="11">
        <v>1</v>
      </c>
      <c r="E8" s="12" t="s">
        <v>71</v>
      </c>
      <c r="F8" s="12" t="s">
        <v>72</v>
      </c>
      <c r="G8" s="12" t="s">
        <v>73</v>
      </c>
      <c r="H8" s="11"/>
      <c r="I8" s="11" t="str">
        <f>IFERROR(VLOOKUP(G8,Tablas!$A$15:$C$19,3,0)," ")</f>
        <v>A l t a</v>
      </c>
      <c r="J8" s="13">
        <f>IFERROR(VLOOKUP(G8,Tablas!$A$15:$B$19,2,0)," ")</f>
        <v>0.8</v>
      </c>
      <c r="K8" s="13" t="s">
        <v>62</v>
      </c>
      <c r="L8" s="13"/>
      <c r="M8" s="13" t="s">
        <v>62</v>
      </c>
      <c r="N8" s="13" t="s">
        <v>62</v>
      </c>
      <c r="O8" s="13" t="s">
        <v>62</v>
      </c>
      <c r="P8" s="13" t="s">
        <v>62</v>
      </c>
      <c r="Q8" s="13" t="s">
        <v>62</v>
      </c>
      <c r="R8" s="13"/>
      <c r="S8" s="13"/>
      <c r="T8" s="13"/>
      <c r="U8" s="13" t="s">
        <v>62</v>
      </c>
      <c r="V8" s="13" t="s">
        <v>62</v>
      </c>
      <c r="W8" s="13" t="s">
        <v>62</v>
      </c>
      <c r="X8" s="13" t="s">
        <v>62</v>
      </c>
      <c r="Y8" s="13" t="s">
        <v>62</v>
      </c>
      <c r="Z8" s="13"/>
      <c r="AA8" s="13"/>
      <c r="AB8" s="13"/>
      <c r="AC8" s="13" t="s">
        <v>62</v>
      </c>
      <c r="AD8" s="14">
        <f t="shared" ref="AD8:AD13" si="0">COUNTIF(K8:AC8,"X")</f>
        <v>12</v>
      </c>
      <c r="AE8" s="11" t="str">
        <f t="shared" ref="AE8:AE14" si="1">IF(AD8=0," ",IF(AD8&lt;6,"Moderado",IF(AD8&lt;12,"Mayor",IF(AD8&lt;20,"Catastrófico"))))</f>
        <v>Catastrófico</v>
      </c>
      <c r="AF8" s="13">
        <f>IFERROR(VLOOKUP(AE8,Tablas!$A$107:$B$109,2,0)," ")</f>
        <v>1</v>
      </c>
      <c r="AG8" s="13" t="str">
        <f t="shared" ref="AG8:AG14" si="2">CONCATENATE(I8,AE8)</f>
        <v>A l t aCatastrófico</v>
      </c>
      <c r="AH8" s="11" t="str">
        <f>IFERROR(VLOOKUP(AG8,Tablas!C37:D61,2,0)," ")</f>
        <v>Extremo</v>
      </c>
      <c r="AI8" s="12" t="s">
        <v>74</v>
      </c>
      <c r="AJ8" s="11" t="s">
        <v>63</v>
      </c>
      <c r="AK8" s="11"/>
      <c r="AL8" s="11" t="s">
        <v>75</v>
      </c>
      <c r="AM8" s="11" t="s">
        <v>65</v>
      </c>
      <c r="AN8" s="11" t="str">
        <f t="shared" ref="AN8:AN27" si="3">CONCATENATE(AL8,AM8)</f>
        <v>DetectivoManual</v>
      </c>
      <c r="AO8" s="13">
        <f>IFERROR(VLOOKUP(AN8,Tablas!C74:D79,2,0)," ")</f>
        <v>0.3</v>
      </c>
      <c r="AP8" s="11" t="s">
        <v>66</v>
      </c>
      <c r="AQ8" s="11" t="s">
        <v>67</v>
      </c>
      <c r="AR8" s="11"/>
      <c r="AS8" s="13">
        <f t="shared" ref="AS8:AS14" si="4">J8-(J8*AO8)</f>
        <v>0.56000000000000005</v>
      </c>
      <c r="AT8" s="11" t="str">
        <f t="shared" ref="AT8:AT9" si="5">IF(AS8=0," ",IF(AS8&lt;20%,"Muy Baja",IF(AS8&lt;40%,"Baja",IF(AS8&lt;60%,"Media",IF(AS8&lt;80%,"A l t a",IF(AS8&gt;80%,"Muy Alta"))))))</f>
        <v>Media</v>
      </c>
      <c r="AU8" s="13">
        <f t="shared" ref="AU8:AU13" si="6">+AS8</f>
        <v>0.56000000000000005</v>
      </c>
      <c r="AV8" s="11" t="str">
        <f t="shared" ref="AV8:AW8" si="7">+AE8</f>
        <v>Catastrófico</v>
      </c>
      <c r="AW8" s="13">
        <f t="shared" si="7"/>
        <v>1</v>
      </c>
      <c r="AX8" s="13" t="str">
        <f t="shared" ref="AX8:AX14" si="8">CONCATENATE(AT8,AV8)</f>
        <v>MediaCatastrófico</v>
      </c>
      <c r="AY8" s="11" t="str">
        <f>VLOOKUP(AX8,Tablas!$C$34:$D$58,2,0)</f>
        <v>Extremo</v>
      </c>
      <c r="AZ8" s="11" t="s">
        <v>69</v>
      </c>
      <c r="BA8" s="12" t="s">
        <v>76</v>
      </c>
      <c r="BB8" s="27" t="s">
        <v>70</v>
      </c>
      <c r="BC8" s="15"/>
      <c r="BD8" s="15" t="s">
        <v>333</v>
      </c>
    </row>
    <row r="9" spans="1:56" ht="195.75" customHeight="1" x14ac:dyDescent="0.2">
      <c r="A9" s="66"/>
      <c r="B9" s="21" t="s">
        <v>77</v>
      </c>
      <c r="C9" s="21" t="s">
        <v>78</v>
      </c>
      <c r="D9" s="11">
        <v>2</v>
      </c>
      <c r="E9" s="12" t="s">
        <v>79</v>
      </c>
      <c r="F9" s="12" t="s">
        <v>72</v>
      </c>
      <c r="G9" s="12" t="s">
        <v>73</v>
      </c>
      <c r="H9" s="11"/>
      <c r="I9" s="11" t="str">
        <f>IFERROR(VLOOKUP(G9,Tablas!$A$15:$C$19,3,0)," ")</f>
        <v>A l t a</v>
      </c>
      <c r="J9" s="13">
        <f>IFERROR(VLOOKUP(G9,Tablas!$A$15:$B$19,2,0)," ")</f>
        <v>0.8</v>
      </c>
      <c r="K9" s="13" t="s">
        <v>62</v>
      </c>
      <c r="L9" s="13"/>
      <c r="M9" s="13" t="s">
        <v>62</v>
      </c>
      <c r="N9" s="13" t="s">
        <v>62</v>
      </c>
      <c r="O9" s="13" t="s">
        <v>62</v>
      </c>
      <c r="P9" s="13" t="s">
        <v>62</v>
      </c>
      <c r="Q9" s="13" t="s">
        <v>62</v>
      </c>
      <c r="R9" s="13"/>
      <c r="S9" s="13"/>
      <c r="T9" s="13"/>
      <c r="U9" s="13" t="s">
        <v>62</v>
      </c>
      <c r="V9" s="13" t="s">
        <v>62</v>
      </c>
      <c r="W9" s="13" t="s">
        <v>62</v>
      </c>
      <c r="X9" s="13" t="s">
        <v>62</v>
      </c>
      <c r="Y9" s="13" t="s">
        <v>62</v>
      </c>
      <c r="Z9" s="13"/>
      <c r="AA9" s="13"/>
      <c r="AB9" s="13"/>
      <c r="AC9" s="13" t="s">
        <v>62</v>
      </c>
      <c r="AD9" s="14">
        <f t="shared" si="0"/>
        <v>12</v>
      </c>
      <c r="AE9" s="11" t="str">
        <f t="shared" si="1"/>
        <v>Catastrófico</v>
      </c>
      <c r="AF9" s="13">
        <f>IFERROR(VLOOKUP(AE9,Tablas!$A$107:$B$109,2,0)," ")</f>
        <v>1</v>
      </c>
      <c r="AG9" s="13" t="str">
        <f t="shared" si="2"/>
        <v>A l t aCatastrófico</v>
      </c>
      <c r="AH9" s="11" t="str">
        <f>IFERROR(VLOOKUP(AG9,Tablas!C36:D60,2,0)," ")</f>
        <v>Extremo</v>
      </c>
      <c r="AI9" s="12" t="s">
        <v>80</v>
      </c>
      <c r="AJ9" s="11" t="s">
        <v>63</v>
      </c>
      <c r="AK9" s="11"/>
      <c r="AL9" s="11" t="s">
        <v>75</v>
      </c>
      <c r="AM9" s="11" t="s">
        <v>65</v>
      </c>
      <c r="AN9" s="11" t="str">
        <f t="shared" si="3"/>
        <v>DetectivoManual</v>
      </c>
      <c r="AO9" s="13">
        <f>IFERROR(VLOOKUP(AN9,Tablas!$C$73:$D$78,2,0)," ")</f>
        <v>0.3</v>
      </c>
      <c r="AP9" s="11" t="s">
        <v>81</v>
      </c>
      <c r="AQ9" s="11" t="s">
        <v>67</v>
      </c>
      <c r="AR9" s="12" t="s">
        <v>68</v>
      </c>
      <c r="AS9" s="13">
        <f t="shared" si="4"/>
        <v>0.56000000000000005</v>
      </c>
      <c r="AT9" s="11" t="str">
        <f t="shared" si="5"/>
        <v>Media</v>
      </c>
      <c r="AU9" s="13">
        <f t="shared" si="6"/>
        <v>0.56000000000000005</v>
      </c>
      <c r="AV9" s="11" t="str">
        <f t="shared" ref="AV9:AW9" si="9">+AE9</f>
        <v>Catastrófico</v>
      </c>
      <c r="AW9" s="13">
        <f t="shared" si="9"/>
        <v>1</v>
      </c>
      <c r="AX9" s="13" t="str">
        <f t="shared" si="8"/>
        <v>MediaCatastrófico</v>
      </c>
      <c r="AY9" s="11" t="str">
        <f>VLOOKUP(AX9,Tablas!$C$34:$D$58,2,0)</f>
        <v>Extremo</v>
      </c>
      <c r="AZ9" s="11" t="s">
        <v>69</v>
      </c>
      <c r="BA9" s="12" t="s">
        <v>82</v>
      </c>
      <c r="BB9" s="27" t="s">
        <v>70</v>
      </c>
      <c r="BC9" s="15"/>
      <c r="BD9" s="15" t="s">
        <v>333</v>
      </c>
    </row>
    <row r="10" spans="1:56" ht="83.25" customHeight="1" x14ac:dyDescent="0.2">
      <c r="A10" s="81" t="s">
        <v>83</v>
      </c>
      <c r="B10" s="81" t="s">
        <v>84</v>
      </c>
      <c r="C10" s="81" t="s">
        <v>85</v>
      </c>
      <c r="D10" s="11">
        <v>3</v>
      </c>
      <c r="E10" s="12" t="s">
        <v>86</v>
      </c>
      <c r="F10" s="12" t="s">
        <v>60</v>
      </c>
      <c r="G10" s="12" t="s">
        <v>61</v>
      </c>
      <c r="H10" s="11">
        <v>60</v>
      </c>
      <c r="I10" s="11" t="str">
        <f>IFERROR(VLOOKUP(G10,Tablas!$A$15:$C$19,3,0)," ")</f>
        <v>Media</v>
      </c>
      <c r="J10" s="13">
        <f>IFERROR(VLOOKUP(G10,Tablas!$A$15:$B$19,2,0)," ")</f>
        <v>0.6</v>
      </c>
      <c r="K10" s="13"/>
      <c r="L10" s="13" t="s">
        <v>62</v>
      </c>
      <c r="M10" s="11" t="s">
        <v>62</v>
      </c>
      <c r="N10" s="11" t="s">
        <v>62</v>
      </c>
      <c r="O10" s="13"/>
      <c r="P10" s="22" t="s">
        <v>62</v>
      </c>
      <c r="Q10" s="13"/>
      <c r="R10" s="11" t="s">
        <v>62</v>
      </c>
      <c r="S10" s="11"/>
      <c r="T10" s="11"/>
      <c r="U10" s="11"/>
      <c r="V10" s="13"/>
      <c r="W10" s="11"/>
      <c r="X10" s="13"/>
      <c r="Y10" s="11"/>
      <c r="Z10" s="11" t="s">
        <v>62</v>
      </c>
      <c r="AA10" s="13"/>
      <c r="AB10" s="13"/>
      <c r="AC10" s="13"/>
      <c r="AD10" s="14">
        <f t="shared" si="0"/>
        <v>6</v>
      </c>
      <c r="AE10" s="11" t="str">
        <f t="shared" si="1"/>
        <v>Mayor</v>
      </c>
      <c r="AF10" s="13">
        <f>IFERROR(VLOOKUP(AE10,Tablas!$A$107:$B$109,2,0)," ")</f>
        <v>0.8</v>
      </c>
      <c r="AG10" s="13" t="str">
        <f t="shared" si="2"/>
        <v>MediaMayor</v>
      </c>
      <c r="AH10" s="11" t="str">
        <f>IFERROR(VLOOKUP(AG10,Tablas!C38:D62,2,0)," ")</f>
        <v>Alto</v>
      </c>
      <c r="AI10" s="12" t="s">
        <v>87</v>
      </c>
      <c r="AJ10" s="11" t="s">
        <v>63</v>
      </c>
      <c r="AK10" s="11"/>
      <c r="AL10" s="11" t="s">
        <v>64</v>
      </c>
      <c r="AM10" s="11" t="s">
        <v>65</v>
      </c>
      <c r="AN10" s="11" t="str">
        <f t="shared" si="3"/>
        <v>PreventivoManual</v>
      </c>
      <c r="AO10" s="13">
        <f>IFERROR(VLOOKUP(AN10,Tablas!$C$73:$D$78,2,0)," ")</f>
        <v>0.4</v>
      </c>
      <c r="AP10" s="11" t="s">
        <v>66</v>
      </c>
      <c r="AQ10" s="11" t="s">
        <v>67</v>
      </c>
      <c r="AR10" s="12" t="s">
        <v>68</v>
      </c>
      <c r="AS10" s="13">
        <f t="shared" si="4"/>
        <v>0.36</v>
      </c>
      <c r="AT10" s="11" t="str">
        <f t="shared" ref="AT10:AT11" si="10">IF(AS10&lt;20%,"Muy Baja",IF(AS10&lt;40%,"Baja",IF(AS10&lt;60%,"Media",IF(AS10&lt;80%,"A l t a",IF(AS10&gt;80%,"Muy Alta")))))</f>
        <v>Baja</v>
      </c>
      <c r="AU10" s="13">
        <f t="shared" si="6"/>
        <v>0.36</v>
      </c>
      <c r="AV10" s="11" t="str">
        <f t="shared" ref="AV10:AW10" si="11">+AE10</f>
        <v>Mayor</v>
      </c>
      <c r="AW10" s="13">
        <f t="shared" si="11"/>
        <v>0.8</v>
      </c>
      <c r="AX10" s="13" t="str">
        <f t="shared" si="8"/>
        <v>BajaMayor</v>
      </c>
      <c r="AY10" s="11" t="str">
        <f>VLOOKUP(AX10,Tablas!$C$34:$D$58,2,0)</f>
        <v>Alto</v>
      </c>
      <c r="AZ10" s="11" t="s">
        <v>69</v>
      </c>
      <c r="BA10" s="12" t="s">
        <v>88</v>
      </c>
      <c r="BB10" s="27" t="s">
        <v>89</v>
      </c>
      <c r="BC10" s="23"/>
      <c r="BD10" s="15" t="s">
        <v>333</v>
      </c>
    </row>
    <row r="11" spans="1:56" ht="83.25" customHeight="1" x14ac:dyDescent="0.2">
      <c r="A11" s="79"/>
      <c r="B11" s="79"/>
      <c r="C11" s="79"/>
      <c r="D11" s="11">
        <v>4</v>
      </c>
      <c r="E11" s="12" t="s">
        <v>90</v>
      </c>
      <c r="F11" s="12" t="s">
        <v>91</v>
      </c>
      <c r="G11" s="12" t="s">
        <v>61</v>
      </c>
      <c r="H11" s="11">
        <v>280</v>
      </c>
      <c r="I11" s="11" t="str">
        <f>IFERROR(VLOOKUP(G11,Tablas!$A$15:$C$19,3,0)," ")</f>
        <v>Media</v>
      </c>
      <c r="J11" s="13">
        <f>IFERROR(VLOOKUP(G11,Tablas!$A$15:$B$19,2,0)," ")</f>
        <v>0.6</v>
      </c>
      <c r="K11" s="11" t="s">
        <v>62</v>
      </c>
      <c r="L11" s="13" t="s">
        <v>62</v>
      </c>
      <c r="M11" s="13"/>
      <c r="N11" s="13"/>
      <c r="O11" s="13"/>
      <c r="P11" s="13"/>
      <c r="Q11" s="11" t="s">
        <v>62</v>
      </c>
      <c r="R11" s="13" t="s">
        <v>62</v>
      </c>
      <c r="S11" s="11" t="s">
        <v>62</v>
      </c>
      <c r="T11" s="11" t="s">
        <v>62</v>
      </c>
      <c r="U11" s="11" t="s">
        <v>62</v>
      </c>
      <c r="V11" s="11" t="s">
        <v>62</v>
      </c>
      <c r="W11" s="11" t="s">
        <v>62</v>
      </c>
      <c r="X11" s="11" t="s">
        <v>62</v>
      </c>
      <c r="Y11" s="11" t="s">
        <v>62</v>
      </c>
      <c r="Z11" s="11"/>
      <c r="AA11" s="13"/>
      <c r="AB11" s="13"/>
      <c r="AC11" s="13"/>
      <c r="AD11" s="14">
        <f t="shared" si="0"/>
        <v>11</v>
      </c>
      <c r="AE11" s="11" t="str">
        <f t="shared" si="1"/>
        <v>Mayor</v>
      </c>
      <c r="AF11" s="13">
        <f>IFERROR(VLOOKUP(AE11,Tablas!$A$107:$B$109,2,0)," ")</f>
        <v>0.8</v>
      </c>
      <c r="AG11" s="13" t="str">
        <f t="shared" si="2"/>
        <v>MediaMayor</v>
      </c>
      <c r="AH11" s="11" t="str">
        <f>IFERROR(VLOOKUP(AG11,Tablas!C39:D63,2,0)," ")</f>
        <v>Alto</v>
      </c>
      <c r="AI11" s="12" t="s">
        <v>92</v>
      </c>
      <c r="AJ11" s="11" t="s">
        <v>63</v>
      </c>
      <c r="AK11" s="11"/>
      <c r="AL11" s="11" t="s">
        <v>64</v>
      </c>
      <c r="AM11" s="11" t="s">
        <v>65</v>
      </c>
      <c r="AN11" s="11" t="str">
        <f t="shared" si="3"/>
        <v>PreventivoManual</v>
      </c>
      <c r="AO11" s="13">
        <f>IFERROR(VLOOKUP(AN11,Tablas!$C$73:$D$78,2,0)," ")</f>
        <v>0.4</v>
      </c>
      <c r="AP11" s="11" t="s">
        <v>66</v>
      </c>
      <c r="AQ11" s="11" t="s">
        <v>93</v>
      </c>
      <c r="AR11" s="12" t="s">
        <v>68</v>
      </c>
      <c r="AS11" s="13">
        <f t="shared" si="4"/>
        <v>0.36</v>
      </c>
      <c r="AT11" s="11" t="str">
        <f t="shared" si="10"/>
        <v>Baja</v>
      </c>
      <c r="AU11" s="13">
        <f t="shared" si="6"/>
        <v>0.36</v>
      </c>
      <c r="AV11" s="11" t="str">
        <f t="shared" ref="AV11:AW11" si="12">+AE11</f>
        <v>Mayor</v>
      </c>
      <c r="AW11" s="13">
        <f t="shared" si="12"/>
        <v>0.8</v>
      </c>
      <c r="AX11" s="13" t="str">
        <f t="shared" si="8"/>
        <v>BajaMayor</v>
      </c>
      <c r="AY11" s="11" t="str">
        <f>VLOOKUP(AX11,Tablas!$C$34:$D$58,2,0)</f>
        <v>Alto</v>
      </c>
      <c r="AZ11" s="11" t="s">
        <v>69</v>
      </c>
      <c r="BA11" s="12" t="s">
        <v>94</v>
      </c>
      <c r="BB11" s="27" t="s">
        <v>95</v>
      </c>
      <c r="BC11" s="23"/>
      <c r="BD11" s="15" t="s">
        <v>333</v>
      </c>
    </row>
    <row r="12" spans="1:56" ht="163.5" customHeight="1" x14ac:dyDescent="0.2">
      <c r="A12" s="81" t="s">
        <v>96</v>
      </c>
      <c r="B12" s="107" t="s">
        <v>97</v>
      </c>
      <c r="C12" s="81" t="s">
        <v>98</v>
      </c>
      <c r="D12" s="11">
        <v>5</v>
      </c>
      <c r="E12" s="12" t="s">
        <v>99</v>
      </c>
      <c r="F12" s="12" t="s">
        <v>91</v>
      </c>
      <c r="G12" s="12" t="s">
        <v>73</v>
      </c>
      <c r="H12" s="11">
        <v>2400</v>
      </c>
      <c r="I12" s="11" t="str">
        <f>IFERROR(VLOOKUP(G12,Tablas!$A$15:$C$19,3,0)," ")</f>
        <v>A l t a</v>
      </c>
      <c r="J12" s="13">
        <f>IFERROR(VLOOKUP(G12,Tablas!$A$15:$B$19,2,0)," ")</f>
        <v>0.8</v>
      </c>
      <c r="K12" s="11" t="s">
        <v>63</v>
      </c>
      <c r="L12" s="11" t="s">
        <v>63</v>
      </c>
      <c r="M12" s="11"/>
      <c r="N12" s="13"/>
      <c r="O12" s="13"/>
      <c r="P12" s="11" t="s">
        <v>63</v>
      </c>
      <c r="Q12" s="11" t="s">
        <v>63</v>
      </c>
      <c r="R12" s="13"/>
      <c r="S12" s="13"/>
      <c r="T12" s="11" t="s">
        <v>63</v>
      </c>
      <c r="U12" s="11" t="s">
        <v>63</v>
      </c>
      <c r="V12" s="11" t="s">
        <v>63</v>
      </c>
      <c r="W12" s="11" t="s">
        <v>63</v>
      </c>
      <c r="X12" s="11" t="s">
        <v>63</v>
      </c>
      <c r="Y12" s="13"/>
      <c r="Z12" s="13"/>
      <c r="AA12" s="13"/>
      <c r="AB12" s="13"/>
      <c r="AC12" s="13"/>
      <c r="AD12" s="14">
        <f t="shared" si="0"/>
        <v>9</v>
      </c>
      <c r="AE12" s="11" t="str">
        <f t="shared" si="1"/>
        <v>Mayor</v>
      </c>
      <c r="AF12" s="13">
        <f>IFERROR(VLOOKUP(AE12,Tablas!$A$107:$B$109,2,0)," ")</f>
        <v>0.8</v>
      </c>
      <c r="AG12" s="13" t="str">
        <f t="shared" si="2"/>
        <v>A l t aMayor</v>
      </c>
      <c r="AH12" s="11" t="str">
        <f>IFERROR(VLOOKUP(AG12,Tablas!C40:D64,2,0)," ")</f>
        <v>Alto</v>
      </c>
      <c r="AI12" s="12" t="s">
        <v>100</v>
      </c>
      <c r="AJ12" s="11" t="s">
        <v>63</v>
      </c>
      <c r="AK12" s="11"/>
      <c r="AL12" s="11" t="s">
        <v>64</v>
      </c>
      <c r="AM12" s="11" t="s">
        <v>65</v>
      </c>
      <c r="AN12" s="11" t="str">
        <f t="shared" si="3"/>
        <v>PreventivoManual</v>
      </c>
      <c r="AO12" s="13">
        <f>IFERROR(VLOOKUP(AN12,Tablas!$C$73:$D$78,2,0)," ")</f>
        <v>0.4</v>
      </c>
      <c r="AP12" s="11" t="s">
        <v>81</v>
      </c>
      <c r="AQ12" s="11" t="s">
        <v>67</v>
      </c>
      <c r="AR12" s="12" t="s">
        <v>68</v>
      </c>
      <c r="AS12" s="13">
        <f t="shared" si="4"/>
        <v>0.48</v>
      </c>
      <c r="AT12" s="11" t="str">
        <f t="shared" ref="AT12:AT14" si="13">IF(AS12=0," ",IF(AS12&lt;20%,"Muy Baja",IF(AS12&lt;40%,"Baja",IF(AS12&lt;60%,"Media",IF(AS12&lt;80%,"A l t a",IF(AS12&gt;80%,"Muy Alta"))))))</f>
        <v>Media</v>
      </c>
      <c r="AU12" s="13">
        <f t="shared" si="6"/>
        <v>0.48</v>
      </c>
      <c r="AV12" s="11" t="str">
        <f t="shared" ref="AV12:AW12" si="14">+AE12</f>
        <v>Mayor</v>
      </c>
      <c r="AW12" s="13">
        <f t="shared" si="14"/>
        <v>0.8</v>
      </c>
      <c r="AX12" s="13" t="str">
        <f t="shared" si="8"/>
        <v>MediaMayor</v>
      </c>
      <c r="AY12" s="11" t="str">
        <f>VLOOKUP(AX12,Tablas!$C$34:$D$58,2,0)</f>
        <v>Alto</v>
      </c>
      <c r="AZ12" s="11" t="s">
        <v>69</v>
      </c>
      <c r="BA12" s="17" t="s">
        <v>101</v>
      </c>
      <c r="BB12" s="20" t="s">
        <v>102</v>
      </c>
      <c r="BC12" s="24"/>
      <c r="BD12" s="15" t="s">
        <v>333</v>
      </c>
    </row>
    <row r="13" spans="1:56" ht="189" customHeight="1" x14ac:dyDescent="0.2">
      <c r="A13" s="79"/>
      <c r="B13" s="79"/>
      <c r="C13" s="79"/>
      <c r="D13" s="18">
        <v>6</v>
      </c>
      <c r="E13" s="19" t="s">
        <v>103</v>
      </c>
      <c r="F13" s="19" t="s">
        <v>91</v>
      </c>
      <c r="G13" s="19" t="s">
        <v>104</v>
      </c>
      <c r="H13" s="18">
        <v>6500</v>
      </c>
      <c r="I13" s="18" t="str">
        <f>IFERROR(VLOOKUP(G13,Tablas!$A$15:$C$19,3,0)," ")</f>
        <v>Muy Alta</v>
      </c>
      <c r="J13" s="16">
        <f>IFERROR(VLOOKUP(G13,Tablas!$A$15:$B$19,2,0)," ")</f>
        <v>1</v>
      </c>
      <c r="K13" s="18" t="s">
        <v>63</v>
      </c>
      <c r="L13" s="18" t="s">
        <v>63</v>
      </c>
      <c r="M13" s="18" t="s">
        <v>63</v>
      </c>
      <c r="N13" s="18" t="s">
        <v>63</v>
      </c>
      <c r="O13" s="18" t="s">
        <v>63</v>
      </c>
      <c r="P13" s="18" t="s">
        <v>63</v>
      </c>
      <c r="Q13" s="18" t="s">
        <v>63</v>
      </c>
      <c r="R13" s="16"/>
      <c r="S13" s="18" t="s">
        <v>63</v>
      </c>
      <c r="T13" s="18" t="s">
        <v>63</v>
      </c>
      <c r="U13" s="18" t="s">
        <v>63</v>
      </c>
      <c r="V13" s="18" t="s">
        <v>63</v>
      </c>
      <c r="W13" s="18" t="s">
        <v>63</v>
      </c>
      <c r="X13" s="18" t="s">
        <v>63</v>
      </c>
      <c r="Y13" s="18" t="s">
        <v>63</v>
      </c>
      <c r="Z13" s="16"/>
      <c r="AA13" s="18" t="s">
        <v>63</v>
      </c>
      <c r="AB13" s="16"/>
      <c r="AC13" s="16"/>
      <c r="AD13" s="25">
        <f t="shared" si="0"/>
        <v>15</v>
      </c>
      <c r="AE13" s="18" t="str">
        <f t="shared" si="1"/>
        <v>Catastrófico</v>
      </c>
      <c r="AF13" s="16">
        <f>IFERROR(VLOOKUP(AE13,Tablas!$A$107:$B$109,2,0)," ")</f>
        <v>1</v>
      </c>
      <c r="AG13" s="16" t="str">
        <f t="shared" si="2"/>
        <v>Muy AltaCatastrófico</v>
      </c>
      <c r="AH13" s="18" t="str">
        <f>IFERROR(VLOOKUP(AG13,Tablas!C41:D65,2,0)," ")</f>
        <v>Extremo</v>
      </c>
      <c r="AI13" s="19" t="s">
        <v>105</v>
      </c>
      <c r="AJ13" s="18" t="s">
        <v>63</v>
      </c>
      <c r="AK13" s="18"/>
      <c r="AL13" s="18" t="s">
        <v>64</v>
      </c>
      <c r="AM13" s="18" t="s">
        <v>65</v>
      </c>
      <c r="AN13" s="18" t="str">
        <f t="shared" si="3"/>
        <v>PreventivoManual</v>
      </c>
      <c r="AO13" s="16">
        <f>IFERROR(VLOOKUP(AN13,Tablas!$C$73:$D$78,2,0)," ")</f>
        <v>0.4</v>
      </c>
      <c r="AP13" s="18" t="s">
        <v>66</v>
      </c>
      <c r="AQ13" s="18" t="s">
        <v>67</v>
      </c>
      <c r="AR13" s="19" t="s">
        <v>68</v>
      </c>
      <c r="AS13" s="16">
        <f t="shared" si="4"/>
        <v>0.6</v>
      </c>
      <c r="AT13" s="18" t="str">
        <f t="shared" si="13"/>
        <v>A l t a</v>
      </c>
      <c r="AU13" s="16">
        <f t="shared" si="6"/>
        <v>0.6</v>
      </c>
      <c r="AV13" s="18" t="str">
        <f t="shared" ref="AV13:AW13" si="15">+AE13</f>
        <v>Catastrófico</v>
      </c>
      <c r="AW13" s="16">
        <f t="shared" si="15"/>
        <v>1</v>
      </c>
      <c r="AX13" s="16" t="str">
        <f t="shared" si="8"/>
        <v>A l t aCatastrófico</v>
      </c>
      <c r="AY13" s="18" t="str">
        <f>VLOOKUP(AX13,Tablas!$C$34:$D$58,2,0)</f>
        <v>Extremo</v>
      </c>
      <c r="AZ13" s="18" t="s">
        <v>69</v>
      </c>
      <c r="BA13" s="19" t="s">
        <v>106</v>
      </c>
      <c r="BB13" s="10" t="s">
        <v>102</v>
      </c>
      <c r="BC13" s="26"/>
      <c r="BD13" s="15" t="s">
        <v>333</v>
      </c>
    </row>
    <row r="14" spans="1:56" ht="287.25" customHeight="1" x14ac:dyDescent="0.2">
      <c r="A14" s="81" t="s">
        <v>107</v>
      </c>
      <c r="B14" s="81" t="s">
        <v>108</v>
      </c>
      <c r="C14" s="81" t="s">
        <v>109</v>
      </c>
      <c r="D14" s="78">
        <v>7</v>
      </c>
      <c r="E14" s="81" t="s">
        <v>110</v>
      </c>
      <c r="F14" s="81" t="s">
        <v>60</v>
      </c>
      <c r="G14" s="81" t="s">
        <v>111</v>
      </c>
      <c r="H14" s="78">
        <v>8</v>
      </c>
      <c r="I14" s="78" t="str">
        <f>IFERROR(VLOOKUP(G14,Tablas!$A$15:$C$19,3,0)," ")</f>
        <v>Baja</v>
      </c>
      <c r="J14" s="80">
        <f>IFERROR(VLOOKUP(G14,Tablas!$A$15:$B$19,2,0)," ")</f>
        <v>0.4</v>
      </c>
      <c r="K14" s="80" t="s">
        <v>62</v>
      </c>
      <c r="L14" s="80" t="s">
        <v>62</v>
      </c>
      <c r="M14" s="80" t="s">
        <v>62</v>
      </c>
      <c r="N14" s="80" t="s">
        <v>62</v>
      </c>
      <c r="O14" s="80" t="s">
        <v>62</v>
      </c>
      <c r="P14" s="80" t="s">
        <v>62</v>
      </c>
      <c r="Q14" s="80" t="s">
        <v>62</v>
      </c>
      <c r="R14" s="80"/>
      <c r="S14" s="80"/>
      <c r="T14" s="80" t="s">
        <v>62</v>
      </c>
      <c r="U14" s="80" t="s">
        <v>62</v>
      </c>
      <c r="V14" s="80" t="s">
        <v>62</v>
      </c>
      <c r="W14" s="80" t="s">
        <v>62</v>
      </c>
      <c r="X14" s="80" t="s">
        <v>62</v>
      </c>
      <c r="Y14" s="80" t="s">
        <v>62</v>
      </c>
      <c r="Z14" s="80"/>
      <c r="AA14" s="80"/>
      <c r="AB14" s="80"/>
      <c r="AC14" s="80"/>
      <c r="AD14" s="83">
        <f>COUNTIF(K14:AC15,"X")</f>
        <v>13</v>
      </c>
      <c r="AE14" s="78" t="str">
        <f t="shared" si="1"/>
        <v>Catastrófico</v>
      </c>
      <c r="AF14" s="80">
        <f>IFERROR(VLOOKUP(AE14,Tablas!$A$107:$B$109,2,0)," ")</f>
        <v>1</v>
      </c>
      <c r="AG14" s="80" t="str">
        <f t="shared" si="2"/>
        <v>BajaCatastrófico</v>
      </c>
      <c r="AH14" s="78" t="str">
        <f>IFERROR(VLOOKUP(AG14,Tablas!C42:D66,2,0)," ")</f>
        <v>Extremo</v>
      </c>
      <c r="AI14" s="12" t="s">
        <v>112</v>
      </c>
      <c r="AJ14" s="11" t="s">
        <v>63</v>
      </c>
      <c r="AK14" s="11"/>
      <c r="AL14" s="11" t="s">
        <v>64</v>
      </c>
      <c r="AM14" s="11" t="s">
        <v>65</v>
      </c>
      <c r="AN14" s="11" t="str">
        <f t="shared" si="3"/>
        <v>PreventivoManual</v>
      </c>
      <c r="AO14" s="13">
        <f>IFERROR(VLOOKUP(AN14,Tablas!$C$73:$D$78,2,0)," ")</f>
        <v>0.4</v>
      </c>
      <c r="AP14" s="11" t="s">
        <v>66</v>
      </c>
      <c r="AQ14" s="11" t="s">
        <v>67</v>
      </c>
      <c r="AR14" s="11" t="s">
        <v>113</v>
      </c>
      <c r="AS14" s="13">
        <f t="shared" si="4"/>
        <v>0.24</v>
      </c>
      <c r="AT14" s="78" t="str">
        <f t="shared" si="13"/>
        <v>Baja</v>
      </c>
      <c r="AU14" s="80">
        <f>IFERROR(AS14-(AS14*AO15)," ")</f>
        <v>0.18</v>
      </c>
      <c r="AV14" s="78" t="str">
        <f t="shared" ref="AV14:AW14" si="16">+AE14</f>
        <v>Catastrófico</v>
      </c>
      <c r="AW14" s="80">
        <f t="shared" si="16"/>
        <v>1</v>
      </c>
      <c r="AX14" s="80" t="str">
        <f t="shared" si="8"/>
        <v>BajaCatastrófico</v>
      </c>
      <c r="AY14" s="81" t="str">
        <f>VLOOKUP(AX14,Tablas!$C$34:$D$58,2,0)</f>
        <v>Extremo</v>
      </c>
      <c r="AZ14" s="78" t="s">
        <v>69</v>
      </c>
      <c r="BA14" s="11" t="s">
        <v>114</v>
      </c>
      <c r="BB14" s="27" t="s">
        <v>107</v>
      </c>
      <c r="BC14" s="15"/>
      <c r="BD14" s="15" t="s">
        <v>333</v>
      </c>
    </row>
    <row r="15" spans="1:56" ht="221.25" customHeight="1" x14ac:dyDescent="0.2">
      <c r="A15" s="82"/>
      <c r="B15" s="82"/>
      <c r="C15" s="82"/>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12" t="s">
        <v>115</v>
      </c>
      <c r="AJ15" s="11"/>
      <c r="AK15" s="11" t="s">
        <v>63</v>
      </c>
      <c r="AL15" s="11" t="s">
        <v>116</v>
      </c>
      <c r="AM15" s="11" t="s">
        <v>65</v>
      </c>
      <c r="AN15" s="11" t="str">
        <f t="shared" si="3"/>
        <v>CorrectivoManual</v>
      </c>
      <c r="AO15" s="13">
        <f>IFERROR(VLOOKUP(AN15,Tablas!$C$73:$D$78,2,0)," ")</f>
        <v>0.25</v>
      </c>
      <c r="AP15" s="11" t="s">
        <v>81</v>
      </c>
      <c r="AQ15" s="11" t="s">
        <v>93</v>
      </c>
      <c r="AR15" s="11" t="s">
        <v>68</v>
      </c>
      <c r="AS15" s="13">
        <f>IFERROR(AS14-(AS14*AO15),"")</f>
        <v>0.18</v>
      </c>
      <c r="AT15" s="79"/>
      <c r="AU15" s="79"/>
      <c r="AV15" s="79"/>
      <c r="AW15" s="79"/>
      <c r="AX15" s="79"/>
      <c r="AY15" s="79"/>
      <c r="AZ15" s="79"/>
      <c r="BA15" s="12" t="s">
        <v>117</v>
      </c>
      <c r="BB15" s="27" t="s">
        <v>107</v>
      </c>
      <c r="BC15" s="15"/>
      <c r="BD15" s="15" t="s">
        <v>333</v>
      </c>
    </row>
    <row r="16" spans="1:56" ht="156.75" customHeight="1" x14ac:dyDescent="0.2">
      <c r="A16" s="82"/>
      <c r="B16" s="82"/>
      <c r="C16" s="82"/>
      <c r="D16" s="78">
        <v>8</v>
      </c>
      <c r="E16" s="81" t="s">
        <v>118</v>
      </c>
      <c r="F16" s="81" t="s">
        <v>60</v>
      </c>
      <c r="G16" s="81" t="s">
        <v>73</v>
      </c>
      <c r="H16" s="78">
        <v>1800</v>
      </c>
      <c r="I16" s="78" t="str">
        <f>IFERROR(VLOOKUP(G16,Tablas!$A$15:$C$19,3,0)," ")</f>
        <v>A l t a</v>
      </c>
      <c r="J16" s="80">
        <f>IFERROR(VLOOKUP(G16,Tablas!$A$15:$B$19,2,0)," ")</f>
        <v>0.8</v>
      </c>
      <c r="K16" s="80" t="s">
        <v>62</v>
      </c>
      <c r="L16" s="80" t="s">
        <v>62</v>
      </c>
      <c r="M16" s="80" t="s">
        <v>62</v>
      </c>
      <c r="N16" s="80" t="s">
        <v>62</v>
      </c>
      <c r="O16" s="80" t="s">
        <v>62</v>
      </c>
      <c r="P16" s="80" t="s">
        <v>62</v>
      </c>
      <c r="Q16" s="80" t="s">
        <v>62</v>
      </c>
      <c r="R16" s="80"/>
      <c r="S16" s="80"/>
      <c r="T16" s="80" t="s">
        <v>62</v>
      </c>
      <c r="U16" s="80" t="s">
        <v>62</v>
      </c>
      <c r="V16" s="80" t="s">
        <v>62</v>
      </c>
      <c r="W16" s="80" t="s">
        <v>62</v>
      </c>
      <c r="X16" s="80" t="s">
        <v>62</v>
      </c>
      <c r="Y16" s="80" t="s">
        <v>62</v>
      </c>
      <c r="Z16" s="80"/>
      <c r="AA16" s="80" t="s">
        <v>62</v>
      </c>
      <c r="AB16" s="80" t="s">
        <v>62</v>
      </c>
      <c r="AC16" s="80"/>
      <c r="AD16" s="83">
        <f>COUNTIF(K16:AC16,"X")</f>
        <v>15</v>
      </c>
      <c r="AE16" s="78" t="str">
        <f>IF(AD16=0," ",IF(AD16&lt;6,"Moderado",IF(AD16&lt;12,"Mayor",IF(AD16&lt;20,"Catastrófico"))))</f>
        <v>Catastrófico</v>
      </c>
      <c r="AF16" s="80">
        <f>IFERROR(VLOOKUP(AE16,Tablas!$A$107:$B$109,2,0)," ")</f>
        <v>1</v>
      </c>
      <c r="AG16" s="80" t="str">
        <f>CONCATENATE(I16,AE16)</f>
        <v>A l t aCatastrófico</v>
      </c>
      <c r="AH16" s="78" t="str">
        <f>IFERROR(VLOOKUP(AG16,Tablas!C44:D68,2,0)," ")</f>
        <v>Extremo</v>
      </c>
      <c r="AI16" s="12" t="s">
        <v>119</v>
      </c>
      <c r="AJ16" s="11" t="s">
        <v>63</v>
      </c>
      <c r="AK16" s="11"/>
      <c r="AL16" s="11" t="s">
        <v>64</v>
      </c>
      <c r="AM16" s="11" t="s">
        <v>65</v>
      </c>
      <c r="AN16" s="11" t="str">
        <f t="shared" si="3"/>
        <v>PreventivoManual</v>
      </c>
      <c r="AO16" s="13">
        <f>IFERROR(VLOOKUP(AN16,Tablas!$C$73:$D$78,2,0)," ")</f>
        <v>0.4</v>
      </c>
      <c r="AP16" s="11" t="s">
        <v>66</v>
      </c>
      <c r="AQ16" s="11" t="s">
        <v>67</v>
      </c>
      <c r="AR16" s="11" t="s">
        <v>68</v>
      </c>
      <c r="AS16" s="13">
        <f>J16-(J16*AO16)</f>
        <v>0.48</v>
      </c>
      <c r="AT16" s="11" t="str">
        <f t="shared" ref="AT16:AT19" si="17">IF(AS16=0," ",IF(AS16&lt;20%,"Muy Baja",IF(AS16&lt;40%,"Baja",IF(AS16&lt;60%,"Media",IF(AS16&lt;80%,"A l t a",IF(AS16&gt;80%,"Muy Alta"))))))</f>
        <v>Media</v>
      </c>
      <c r="AU16" s="80">
        <f>+AS18</f>
        <v>0.252</v>
      </c>
      <c r="AV16" s="78" t="str">
        <f t="shared" ref="AV16:AW16" si="18">+AE16</f>
        <v>Catastrófico</v>
      </c>
      <c r="AW16" s="80">
        <f t="shared" si="18"/>
        <v>1</v>
      </c>
      <c r="AX16" s="80" t="str">
        <f>CONCATENATE(AT18,AV16)</f>
        <v>BajaCatastrófico</v>
      </c>
      <c r="AY16" s="78" t="str">
        <f>VLOOKUP(AX16,Tablas!$C$34:$D$58,2,0)</f>
        <v>Extremo</v>
      </c>
      <c r="AZ16" s="11" t="s">
        <v>69</v>
      </c>
      <c r="BA16" s="12" t="s">
        <v>120</v>
      </c>
      <c r="BB16" s="27" t="s">
        <v>107</v>
      </c>
      <c r="BC16" s="15"/>
      <c r="BD16" s="15" t="s">
        <v>333</v>
      </c>
    </row>
    <row r="17" spans="1:56" ht="72.75" customHeight="1" x14ac:dyDescent="0.2">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12" t="s">
        <v>121</v>
      </c>
      <c r="AJ17" s="11"/>
      <c r="AK17" s="11" t="s">
        <v>63</v>
      </c>
      <c r="AL17" s="11" t="s">
        <v>116</v>
      </c>
      <c r="AM17" s="11" t="s">
        <v>65</v>
      </c>
      <c r="AN17" s="11" t="str">
        <f t="shared" si="3"/>
        <v>CorrectivoManual</v>
      </c>
      <c r="AO17" s="13">
        <f>IFERROR(VLOOKUP(AN17,Tablas!$C$73:$D$78,2,0)," ")</f>
        <v>0.25</v>
      </c>
      <c r="AP17" s="11" t="s">
        <v>81</v>
      </c>
      <c r="AQ17" s="11" t="s">
        <v>93</v>
      </c>
      <c r="AR17" s="11" t="s">
        <v>68</v>
      </c>
      <c r="AS17" s="13">
        <f t="shared" ref="AS17:AS18" si="19">IFERROR(AS16-(AS16*AO17),"")</f>
        <v>0.36</v>
      </c>
      <c r="AT17" s="11" t="str">
        <f t="shared" si="17"/>
        <v>Baja</v>
      </c>
      <c r="AU17" s="82"/>
      <c r="AV17" s="82"/>
      <c r="AW17" s="82"/>
      <c r="AX17" s="82"/>
      <c r="AY17" s="82"/>
      <c r="AZ17" s="11" t="s">
        <v>69</v>
      </c>
      <c r="BA17" s="12" t="s">
        <v>122</v>
      </c>
      <c r="BB17" s="27" t="s">
        <v>107</v>
      </c>
      <c r="BC17" s="15"/>
      <c r="BD17" s="15" t="s">
        <v>333</v>
      </c>
    </row>
    <row r="18" spans="1:56" ht="104.25" customHeight="1" x14ac:dyDescent="0.2">
      <c r="A18" s="82"/>
      <c r="B18" s="82"/>
      <c r="C18" s="82"/>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12" t="s">
        <v>123</v>
      </c>
      <c r="AJ18" s="11" t="s">
        <v>63</v>
      </c>
      <c r="AK18" s="11"/>
      <c r="AL18" s="11" t="s">
        <v>75</v>
      </c>
      <c r="AM18" s="11" t="s">
        <v>65</v>
      </c>
      <c r="AN18" s="11" t="str">
        <f t="shared" si="3"/>
        <v>DetectivoManual</v>
      </c>
      <c r="AO18" s="13">
        <f>IFERROR(VLOOKUP(AN18,Tablas!$C$73:$D$78,2,0)," ")</f>
        <v>0.3</v>
      </c>
      <c r="AP18" s="11" t="s">
        <v>81</v>
      </c>
      <c r="AQ18" s="11" t="s">
        <v>67</v>
      </c>
      <c r="AR18" s="11" t="s">
        <v>68</v>
      </c>
      <c r="AS18" s="13">
        <f t="shared" si="19"/>
        <v>0.252</v>
      </c>
      <c r="AT18" s="11" t="str">
        <f t="shared" si="17"/>
        <v>Baja</v>
      </c>
      <c r="AU18" s="79"/>
      <c r="AV18" s="79"/>
      <c r="AW18" s="79"/>
      <c r="AX18" s="79"/>
      <c r="AY18" s="79"/>
      <c r="AZ18" s="11" t="s">
        <v>69</v>
      </c>
      <c r="BA18" s="12" t="s">
        <v>124</v>
      </c>
      <c r="BB18" s="27" t="s">
        <v>107</v>
      </c>
      <c r="BC18" s="15"/>
      <c r="BD18" s="15" t="s">
        <v>333</v>
      </c>
    </row>
    <row r="19" spans="1:56" ht="204.75" customHeight="1" x14ac:dyDescent="0.2">
      <c r="A19" s="82"/>
      <c r="B19" s="82"/>
      <c r="C19" s="82"/>
      <c r="D19" s="78">
        <v>9</v>
      </c>
      <c r="E19" s="81" t="s">
        <v>125</v>
      </c>
      <c r="F19" s="81" t="s">
        <v>60</v>
      </c>
      <c r="G19" s="81" t="s">
        <v>73</v>
      </c>
      <c r="H19" s="81">
        <v>1505</v>
      </c>
      <c r="I19" s="78" t="str">
        <f>IFERROR(VLOOKUP(G19,Tablas!$A$15:$C$19,3,0)," ")</f>
        <v>A l t a</v>
      </c>
      <c r="J19" s="80">
        <f>IFERROR(VLOOKUP(G19,Tablas!$A$15:$B$19,2,0)," ")</f>
        <v>0.8</v>
      </c>
      <c r="K19" s="80" t="s">
        <v>63</v>
      </c>
      <c r="L19" s="80" t="s">
        <v>63</v>
      </c>
      <c r="M19" s="80" t="s">
        <v>63</v>
      </c>
      <c r="N19" s="80" t="s">
        <v>63</v>
      </c>
      <c r="O19" s="80" t="s">
        <v>63</v>
      </c>
      <c r="P19" s="80" t="s">
        <v>63</v>
      </c>
      <c r="Q19" s="80" t="s">
        <v>63</v>
      </c>
      <c r="R19" s="80"/>
      <c r="S19" s="80"/>
      <c r="T19" s="80" t="s">
        <v>63</v>
      </c>
      <c r="U19" s="80" t="s">
        <v>63</v>
      </c>
      <c r="V19" s="80" t="s">
        <v>63</v>
      </c>
      <c r="W19" s="80" t="s">
        <v>63</v>
      </c>
      <c r="X19" s="80" t="s">
        <v>63</v>
      </c>
      <c r="Y19" s="80" t="s">
        <v>63</v>
      </c>
      <c r="Z19" s="80"/>
      <c r="AA19" s="80" t="s">
        <v>63</v>
      </c>
      <c r="AB19" s="80" t="s">
        <v>63</v>
      </c>
      <c r="AC19" s="80"/>
      <c r="AD19" s="83">
        <f>COUNTIF(K19:AC20,"X")</f>
        <v>15</v>
      </c>
      <c r="AE19" s="78" t="str">
        <f>IF(AD19=0," ",IF(AD19&lt;6,"Moderado",IF(AD19&lt;12,"Mayor",IF(AD19&lt;20,"Catastrófico"))))</f>
        <v>Catastrófico</v>
      </c>
      <c r="AF19" s="80">
        <f>IFERROR(VLOOKUP(AE19,Tablas!$A$107:$B$109,2,0)," ")</f>
        <v>1</v>
      </c>
      <c r="AG19" s="80" t="str">
        <f>CONCATENATE(I19,AE19)</f>
        <v>A l t aCatastrófico</v>
      </c>
      <c r="AH19" s="78" t="str">
        <f>IFERROR(VLOOKUP(AG19,Tablas!C47:D71,2,0)," ")</f>
        <v>Extremo</v>
      </c>
      <c r="AI19" s="12" t="s">
        <v>126</v>
      </c>
      <c r="AJ19" s="11" t="s">
        <v>63</v>
      </c>
      <c r="AK19" s="11"/>
      <c r="AL19" s="11" t="s">
        <v>75</v>
      </c>
      <c r="AM19" s="11" t="s">
        <v>65</v>
      </c>
      <c r="AN19" s="11" t="str">
        <f t="shared" si="3"/>
        <v>DetectivoManual</v>
      </c>
      <c r="AO19" s="13">
        <f>IFERROR(VLOOKUP(AN19,Tablas!$C$73:$D$78,2,0)," ")</f>
        <v>0.3</v>
      </c>
      <c r="AP19" s="11" t="s">
        <v>81</v>
      </c>
      <c r="AQ19" s="11" t="s">
        <v>93</v>
      </c>
      <c r="AR19" s="11" t="s">
        <v>68</v>
      </c>
      <c r="AS19" s="13">
        <f>J19-(J19*AO19)</f>
        <v>0.56000000000000005</v>
      </c>
      <c r="AT19" s="78" t="str">
        <f t="shared" si="17"/>
        <v>Media</v>
      </c>
      <c r="AU19" s="80">
        <f>IFERROR(AS19-(AS19*AO20)," ")</f>
        <v>0.33600000000000002</v>
      </c>
      <c r="AV19" s="78" t="str">
        <f t="shared" ref="AV19:AW19" si="20">+AE19</f>
        <v>Catastrófico</v>
      </c>
      <c r="AW19" s="80">
        <f t="shared" si="20"/>
        <v>1</v>
      </c>
      <c r="AX19" s="80" t="str">
        <f>CONCATENATE(AT19,AV19)</f>
        <v>MediaCatastrófico</v>
      </c>
      <c r="AY19" s="81" t="str">
        <f>VLOOKUP(AX19,Tablas!$C$34:$D$58,2,0)</f>
        <v>Extremo</v>
      </c>
      <c r="AZ19" s="78" t="s">
        <v>69</v>
      </c>
      <c r="BA19" s="12" t="s">
        <v>127</v>
      </c>
      <c r="BB19" s="27" t="s">
        <v>107</v>
      </c>
      <c r="BC19" s="15"/>
      <c r="BD19" s="15" t="s">
        <v>333</v>
      </c>
    </row>
    <row r="20" spans="1:56" ht="336.75" customHeight="1" x14ac:dyDescent="0.2">
      <c r="A20" s="79"/>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12" t="s">
        <v>128</v>
      </c>
      <c r="AJ20" s="11" t="s">
        <v>63</v>
      </c>
      <c r="AK20" s="11"/>
      <c r="AL20" s="11" t="s">
        <v>64</v>
      </c>
      <c r="AM20" s="11" t="s">
        <v>65</v>
      </c>
      <c r="AN20" s="11" t="str">
        <f t="shared" si="3"/>
        <v>PreventivoManual</v>
      </c>
      <c r="AO20" s="13">
        <f>IFERROR(VLOOKUP(AN20,Tablas!$C$73:$D$78,2,0)," ")</f>
        <v>0.4</v>
      </c>
      <c r="AP20" s="11" t="s">
        <v>81</v>
      </c>
      <c r="AQ20" s="11" t="s">
        <v>93</v>
      </c>
      <c r="AR20" s="11" t="s">
        <v>68</v>
      </c>
      <c r="AS20" s="13">
        <f>IFERROR(AS19-(AS19*AO20),"")</f>
        <v>0.33600000000000002</v>
      </c>
      <c r="AT20" s="79"/>
      <c r="AU20" s="79"/>
      <c r="AV20" s="79"/>
      <c r="AW20" s="79"/>
      <c r="AX20" s="79"/>
      <c r="AY20" s="79"/>
      <c r="AZ20" s="79"/>
      <c r="BA20" s="12" t="s">
        <v>129</v>
      </c>
      <c r="BB20" s="27" t="s">
        <v>107</v>
      </c>
      <c r="BC20" s="15"/>
      <c r="BD20" s="15" t="s">
        <v>333</v>
      </c>
    </row>
    <row r="21" spans="1:56" ht="255" customHeight="1" x14ac:dyDescent="0.2">
      <c r="A21" s="65" t="s">
        <v>130</v>
      </c>
      <c r="B21" s="81" t="s">
        <v>131</v>
      </c>
      <c r="C21" s="81" t="s">
        <v>132</v>
      </c>
      <c r="D21" s="78">
        <v>10</v>
      </c>
      <c r="E21" s="81" t="s">
        <v>133</v>
      </c>
      <c r="F21" s="81" t="s">
        <v>91</v>
      </c>
      <c r="G21" s="81" t="s">
        <v>104</v>
      </c>
      <c r="H21" s="78">
        <v>41600</v>
      </c>
      <c r="I21" s="78" t="str">
        <f>IFERROR(VLOOKUP(G21,Tablas!$A$15:$C$19,3,0)," ")</f>
        <v>Muy Alta</v>
      </c>
      <c r="J21" s="80">
        <f>IFERROR(VLOOKUP(G21,Tablas!$A$15:$B$19,2,0)," ")</f>
        <v>1</v>
      </c>
      <c r="K21" s="80" t="s">
        <v>63</v>
      </c>
      <c r="L21" s="80" t="s">
        <v>63</v>
      </c>
      <c r="M21" s="80" t="s">
        <v>63</v>
      </c>
      <c r="N21" s="80" t="s">
        <v>63</v>
      </c>
      <c r="O21" s="80" t="s">
        <v>63</v>
      </c>
      <c r="P21" s="80" t="s">
        <v>63</v>
      </c>
      <c r="Q21" s="80" t="s">
        <v>63</v>
      </c>
      <c r="R21" s="80" t="s">
        <v>63</v>
      </c>
      <c r="S21" s="80" t="s">
        <v>63</v>
      </c>
      <c r="T21" s="80" t="s">
        <v>63</v>
      </c>
      <c r="U21" s="80" t="s">
        <v>63</v>
      </c>
      <c r="V21" s="80" t="s">
        <v>63</v>
      </c>
      <c r="W21" s="106"/>
      <c r="X21" s="106"/>
      <c r="Y21" s="80" t="s">
        <v>63</v>
      </c>
      <c r="Z21" s="80"/>
      <c r="AA21" s="80"/>
      <c r="AB21" s="80"/>
      <c r="AC21" s="106"/>
      <c r="AD21" s="83">
        <f>COUNTIF(K21:AC22,"X")</f>
        <v>13</v>
      </c>
      <c r="AE21" s="78" t="str">
        <f>IF(AD21=0," ",IF(AD21&lt;6,"Moderado",IF(AD21&lt;12,"Mayor",IF(AD21&lt;20,"Catastrófico"))))</f>
        <v>Catastrófico</v>
      </c>
      <c r="AF21" s="80">
        <f>IFERROR(VLOOKUP(AE21,Tablas!$A$107:$B$109,2,0)," ")</f>
        <v>1</v>
      </c>
      <c r="AG21" s="80" t="str">
        <f>CONCATENATE(I21,AE21)</f>
        <v>Muy AltaCatastrófico</v>
      </c>
      <c r="AH21" s="78" t="str">
        <f>IFERROR(VLOOKUP(AG21,Tablas!C49:D73,2,0)," ")</f>
        <v>Extremo</v>
      </c>
      <c r="AI21" s="12" t="s">
        <v>134</v>
      </c>
      <c r="AJ21" s="11" t="s">
        <v>63</v>
      </c>
      <c r="AK21" s="11"/>
      <c r="AL21" s="11" t="s">
        <v>64</v>
      </c>
      <c r="AM21" s="11" t="s">
        <v>65</v>
      </c>
      <c r="AN21" s="11" t="str">
        <f t="shared" si="3"/>
        <v>PreventivoManual</v>
      </c>
      <c r="AO21" s="13">
        <f>IFERROR(VLOOKUP(AN21,Tablas!$C$73:$D$78,2,0)," ")</f>
        <v>0.4</v>
      </c>
      <c r="AP21" s="11" t="s">
        <v>66</v>
      </c>
      <c r="AQ21" s="11" t="s">
        <v>67</v>
      </c>
      <c r="AR21" s="11" t="s">
        <v>68</v>
      </c>
      <c r="AS21" s="13">
        <f>J21-(J21*AO21)</f>
        <v>0.6</v>
      </c>
      <c r="AT21" s="78" t="str">
        <f>IF(AS21=0," ",IF(AS21&lt;20%,"Muy Baja",IF(AS21&lt;40%,"Baja",IF(AS21&lt;60%,"Media",IF(AS21&lt;80%,"A l t a",IF(AS21&gt;80%,"Muy Alta"))))))</f>
        <v>A l t a</v>
      </c>
      <c r="AU21" s="80">
        <f>IFERROR(AS21-(AS21*AO22)," ")</f>
        <v>0.36</v>
      </c>
      <c r="AV21" s="78" t="str">
        <f t="shared" ref="AV21:AW21" si="21">+AE21</f>
        <v>Catastrófico</v>
      </c>
      <c r="AW21" s="80">
        <f t="shared" si="21"/>
        <v>1</v>
      </c>
      <c r="AX21" s="80" t="str">
        <f>CONCATENATE(AT21,AV21)</f>
        <v>A l t aCatastrófico</v>
      </c>
      <c r="AY21" s="81" t="str">
        <f>VLOOKUP(AX21,Tablas!$C$34:$D$58,2,0)</f>
        <v>Extremo</v>
      </c>
      <c r="AZ21" s="78" t="s">
        <v>69</v>
      </c>
      <c r="BA21" s="12" t="s">
        <v>135</v>
      </c>
      <c r="BB21" s="27" t="s">
        <v>136</v>
      </c>
      <c r="BC21" s="28"/>
      <c r="BD21" s="15" t="s">
        <v>333</v>
      </c>
    </row>
    <row r="22" spans="1:56" ht="409.6" customHeight="1" x14ac:dyDescent="0.2">
      <c r="A22" s="130"/>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12" t="s">
        <v>137</v>
      </c>
      <c r="AJ22" s="11" t="s">
        <v>63</v>
      </c>
      <c r="AK22" s="11"/>
      <c r="AL22" s="11" t="s">
        <v>64</v>
      </c>
      <c r="AM22" s="11" t="s">
        <v>65</v>
      </c>
      <c r="AN22" s="11" t="str">
        <f t="shared" si="3"/>
        <v>PreventivoManual</v>
      </c>
      <c r="AO22" s="13">
        <f>IFERROR(VLOOKUP(AN22,Tablas!$C$73:$D$78,2,0)," ")</f>
        <v>0.4</v>
      </c>
      <c r="AP22" s="11" t="s">
        <v>66</v>
      </c>
      <c r="AQ22" s="11" t="s">
        <v>67</v>
      </c>
      <c r="AR22" s="11" t="s">
        <v>68</v>
      </c>
      <c r="AS22" s="13">
        <f>IFERROR(AS21-(AS21*AO22),"")</f>
        <v>0.36</v>
      </c>
      <c r="AT22" s="79"/>
      <c r="AU22" s="79"/>
      <c r="AV22" s="79"/>
      <c r="AW22" s="79"/>
      <c r="AX22" s="79"/>
      <c r="AY22" s="79"/>
      <c r="AZ22" s="79"/>
      <c r="BA22" s="12" t="s">
        <v>138</v>
      </c>
      <c r="BB22" s="27" t="s">
        <v>139</v>
      </c>
      <c r="BC22" s="28"/>
      <c r="BD22" s="15" t="s">
        <v>333</v>
      </c>
    </row>
    <row r="23" spans="1:56" ht="250.5" customHeight="1" x14ac:dyDescent="0.2">
      <c r="A23" s="130"/>
      <c r="B23" s="12" t="s">
        <v>140</v>
      </c>
      <c r="C23" s="12" t="s">
        <v>141</v>
      </c>
      <c r="D23" s="11">
        <v>11</v>
      </c>
      <c r="E23" s="12" t="s">
        <v>142</v>
      </c>
      <c r="F23" s="12" t="s">
        <v>143</v>
      </c>
      <c r="G23" s="12" t="s">
        <v>73</v>
      </c>
      <c r="H23" s="11">
        <v>240</v>
      </c>
      <c r="I23" s="11" t="str">
        <f>IFERROR(VLOOKUP(G23,Tablas!$A$15:$C$19,3,0)," ")</f>
        <v>A l t a</v>
      </c>
      <c r="J23" s="13">
        <f>IFERROR(VLOOKUP(G23,Tablas!$A$15:$B$19,2,0)," ")</f>
        <v>0.8</v>
      </c>
      <c r="K23" s="13" t="s">
        <v>63</v>
      </c>
      <c r="L23" s="13" t="s">
        <v>63</v>
      </c>
      <c r="M23" s="13" t="s">
        <v>63</v>
      </c>
      <c r="N23" s="13" t="s">
        <v>63</v>
      </c>
      <c r="O23" s="13" t="s">
        <v>63</v>
      </c>
      <c r="P23" s="13" t="s">
        <v>63</v>
      </c>
      <c r="Q23" s="13" t="s">
        <v>63</v>
      </c>
      <c r="R23" s="13"/>
      <c r="S23" s="13" t="s">
        <v>63</v>
      </c>
      <c r="T23" s="13"/>
      <c r="U23" s="13" t="s">
        <v>63</v>
      </c>
      <c r="V23" s="13" t="s">
        <v>63</v>
      </c>
      <c r="W23" s="13"/>
      <c r="X23" s="13" t="s">
        <v>63</v>
      </c>
      <c r="Y23" s="13"/>
      <c r="Z23" s="13"/>
      <c r="AA23" s="13"/>
      <c r="AB23" s="13"/>
      <c r="AC23" s="13"/>
      <c r="AD23" s="14">
        <f t="shared" ref="AD23:AD24" si="22">COUNTIF(K23:AC23,"X")</f>
        <v>11</v>
      </c>
      <c r="AE23" s="11" t="str">
        <f t="shared" ref="AE23:AE26" si="23">IF(AD23=0," ",IF(AD23&lt;6,"Moderado",IF(AD23&lt;12,"Mayor",IF(AD23&lt;20,"Catastrófico"))))</f>
        <v>Mayor</v>
      </c>
      <c r="AF23" s="13">
        <f>IFERROR(VLOOKUP(AE23,Tablas!$A$107:$B$109,2,0)," ")</f>
        <v>0.8</v>
      </c>
      <c r="AG23" s="13" t="str">
        <f t="shared" ref="AG23:AG26" si="24">CONCATENATE(I23,AE23)</f>
        <v>A l t aMayor</v>
      </c>
      <c r="AH23" s="11" t="str">
        <f>IFERROR(VLOOKUP(AG23,Tablas!$C$51:$D$75,2,0)," ")</f>
        <v>Alto</v>
      </c>
      <c r="AI23" s="12" t="s">
        <v>144</v>
      </c>
      <c r="AJ23" s="11" t="s">
        <v>63</v>
      </c>
      <c r="AK23" s="11"/>
      <c r="AL23" s="11" t="s">
        <v>64</v>
      </c>
      <c r="AM23" s="11" t="s">
        <v>65</v>
      </c>
      <c r="AN23" s="11" t="str">
        <f t="shared" si="3"/>
        <v>PreventivoManual</v>
      </c>
      <c r="AO23" s="13">
        <f>IFERROR(VLOOKUP(AN23,Tablas!$C$73:$D$78,2,0)," ")</f>
        <v>0.4</v>
      </c>
      <c r="AP23" s="11" t="s">
        <v>66</v>
      </c>
      <c r="AQ23" s="11" t="s">
        <v>67</v>
      </c>
      <c r="AR23" s="12" t="s">
        <v>68</v>
      </c>
      <c r="AS23" s="13">
        <f t="shared" ref="AS23:AS26" si="25">J23-(J23*AO23)</f>
        <v>0.48</v>
      </c>
      <c r="AT23" s="11" t="str">
        <f t="shared" ref="AT23:AT24" si="26">IF(AS23&lt;20%,"Muy Baja",IF(AS23&lt;40%,"Baja",IF(AS23&lt;60%,"Media",IF(AS23&lt;80%,"A l t a",IF(AS23&gt;80%,"Muy Alta")))))</f>
        <v>Media</v>
      </c>
      <c r="AU23" s="13">
        <f t="shared" ref="AU23:AU24" si="27">+AS23</f>
        <v>0.48</v>
      </c>
      <c r="AV23" s="11" t="str">
        <f t="shared" ref="AV23:AW23" si="28">+AE23</f>
        <v>Mayor</v>
      </c>
      <c r="AW23" s="13">
        <f t="shared" si="28"/>
        <v>0.8</v>
      </c>
      <c r="AX23" s="13" t="str">
        <f t="shared" ref="AX23:AX26" si="29">CONCATENATE(AT23,AV23)</f>
        <v>MediaMayor</v>
      </c>
      <c r="AY23" s="11" t="str">
        <f>VLOOKUP(AX23,Tablas!$C$34:$D$58,2,0)</f>
        <v>Alto</v>
      </c>
      <c r="AZ23" s="12" t="s">
        <v>69</v>
      </c>
      <c r="BA23" s="12" t="s">
        <v>145</v>
      </c>
      <c r="BB23" s="27" t="s">
        <v>146</v>
      </c>
      <c r="BC23" s="28"/>
      <c r="BD23" s="15" t="s">
        <v>333</v>
      </c>
    </row>
    <row r="24" spans="1:56" ht="250.5" customHeight="1" x14ac:dyDescent="0.2">
      <c r="A24" s="66"/>
      <c r="B24" s="12" t="s">
        <v>152</v>
      </c>
      <c r="C24" s="12" t="s">
        <v>153</v>
      </c>
      <c r="D24" s="11">
        <v>12</v>
      </c>
      <c r="E24" s="12" t="s">
        <v>154</v>
      </c>
      <c r="F24" s="12" t="s">
        <v>60</v>
      </c>
      <c r="G24" s="12" t="s">
        <v>104</v>
      </c>
      <c r="H24" s="11">
        <v>52000</v>
      </c>
      <c r="I24" s="11" t="str">
        <f>IFERROR(VLOOKUP(G24,Tablas!$A$15:$C$19,3,0)," ")</f>
        <v>Muy Alta</v>
      </c>
      <c r="J24" s="13">
        <f>IFERROR(VLOOKUP(G24,Tablas!$A$15:$B$19,2,0)," ")</f>
        <v>1</v>
      </c>
      <c r="K24" s="13"/>
      <c r="L24" s="13"/>
      <c r="M24" s="13" t="s">
        <v>63</v>
      </c>
      <c r="N24" s="13" t="s">
        <v>63</v>
      </c>
      <c r="O24" s="13" t="s">
        <v>63</v>
      </c>
      <c r="P24" s="13"/>
      <c r="Q24" s="13" t="s">
        <v>63</v>
      </c>
      <c r="R24" s="13"/>
      <c r="S24" s="13"/>
      <c r="T24" s="13" t="s">
        <v>63</v>
      </c>
      <c r="U24" s="13" t="s">
        <v>63</v>
      </c>
      <c r="V24" s="13" t="s">
        <v>63</v>
      </c>
      <c r="W24" s="13" t="s">
        <v>63</v>
      </c>
      <c r="X24" s="13" t="s">
        <v>63</v>
      </c>
      <c r="Y24" s="13"/>
      <c r="Z24" s="13"/>
      <c r="AA24" s="13"/>
      <c r="AB24" s="13"/>
      <c r="AC24" s="13"/>
      <c r="AD24" s="14">
        <f t="shared" si="22"/>
        <v>9</v>
      </c>
      <c r="AE24" s="11" t="str">
        <f t="shared" si="23"/>
        <v>Mayor</v>
      </c>
      <c r="AF24" s="13">
        <f>IFERROR(VLOOKUP(AE24,Tablas!$A$107:$B$109,2,0)," ")</f>
        <v>0.8</v>
      </c>
      <c r="AG24" s="13" t="str">
        <f t="shared" si="24"/>
        <v>Muy AltaMayor</v>
      </c>
      <c r="AH24" s="11" t="str">
        <f>IFERROR(VLOOKUP(AG24,Tablas!C53:D77,2,0)," ")</f>
        <v>Alto</v>
      </c>
      <c r="AI24" s="12" t="s">
        <v>155</v>
      </c>
      <c r="AJ24" s="11" t="s">
        <v>63</v>
      </c>
      <c r="AK24" s="11"/>
      <c r="AL24" s="11" t="s">
        <v>64</v>
      </c>
      <c r="AM24" s="11" t="s">
        <v>65</v>
      </c>
      <c r="AN24" s="11" t="str">
        <f t="shared" si="3"/>
        <v>PreventivoManual</v>
      </c>
      <c r="AO24" s="13">
        <f>IFERROR(VLOOKUP(AN24,Tablas!$C$73:$D$78,2,0)," ")</f>
        <v>0.4</v>
      </c>
      <c r="AP24" s="11" t="s">
        <v>66</v>
      </c>
      <c r="AQ24" s="11" t="s">
        <v>67</v>
      </c>
      <c r="AR24" s="12" t="s">
        <v>68</v>
      </c>
      <c r="AS24" s="13">
        <f t="shared" si="25"/>
        <v>0.6</v>
      </c>
      <c r="AT24" s="11" t="str">
        <f t="shared" si="26"/>
        <v>A l t a</v>
      </c>
      <c r="AU24" s="13">
        <f t="shared" si="27"/>
        <v>0.6</v>
      </c>
      <c r="AV24" s="11" t="str">
        <f t="shared" ref="AV24:AW24" si="30">+AE24</f>
        <v>Mayor</v>
      </c>
      <c r="AW24" s="13">
        <f t="shared" si="30"/>
        <v>0.8</v>
      </c>
      <c r="AX24" s="13" t="str">
        <f t="shared" si="29"/>
        <v>A l t aMayor</v>
      </c>
      <c r="AY24" s="11" t="str">
        <f>VLOOKUP(AX24,Tablas!$C$34:$D$58,2,0)</f>
        <v>Alto</v>
      </c>
      <c r="AZ24" s="12" t="s">
        <v>69</v>
      </c>
      <c r="BA24" s="12" t="s">
        <v>156</v>
      </c>
      <c r="BB24" s="27" t="s">
        <v>157</v>
      </c>
      <c r="BC24" s="28"/>
      <c r="BD24" s="15" t="s">
        <v>333</v>
      </c>
    </row>
    <row r="25" spans="1:56" s="62" customFormat="1" ht="250.5" customHeight="1" x14ac:dyDescent="0.2">
      <c r="A25" s="132" t="s">
        <v>334</v>
      </c>
      <c r="B25" s="131" t="s">
        <v>335</v>
      </c>
      <c r="C25" s="12" t="s">
        <v>147</v>
      </c>
      <c r="D25" s="11">
        <v>13</v>
      </c>
      <c r="E25" s="12" t="s">
        <v>148</v>
      </c>
      <c r="F25" s="12" t="s">
        <v>60</v>
      </c>
      <c r="G25" s="12" t="s">
        <v>61</v>
      </c>
      <c r="H25" s="11">
        <v>75</v>
      </c>
      <c r="I25" s="11" t="str">
        <f>IFERROR(VLOOKUP(G25,Tablas!$A$15:$C$19,3,0)," ")</f>
        <v>Media</v>
      </c>
      <c r="J25" s="13">
        <f>IFERROR(VLOOKUP(G25,Tablas!$A$15:$B$19,2,0)," ")</f>
        <v>0.6</v>
      </c>
      <c r="K25" s="12" t="s">
        <v>63</v>
      </c>
      <c r="L25" s="12" t="s">
        <v>63</v>
      </c>
      <c r="M25" s="12"/>
      <c r="N25" s="12"/>
      <c r="O25" s="12" t="s">
        <v>63</v>
      </c>
      <c r="P25" s="12"/>
      <c r="Q25" s="12"/>
      <c r="R25" s="12"/>
      <c r="S25" s="12"/>
      <c r="T25" s="12"/>
      <c r="U25" s="12" t="s">
        <v>63</v>
      </c>
      <c r="V25" s="12" t="s">
        <v>63</v>
      </c>
      <c r="W25" s="12"/>
      <c r="X25" s="12" t="s">
        <v>63</v>
      </c>
      <c r="Y25" s="12"/>
      <c r="Z25" s="12"/>
      <c r="AA25" s="12"/>
      <c r="AB25" s="12"/>
      <c r="AC25" s="12"/>
      <c r="AD25" s="14">
        <f>COUNTIF(K25:AC25,"X")</f>
        <v>6</v>
      </c>
      <c r="AE25" s="11" t="str">
        <f>IF(AD25=0," ",IF(AD25&lt;6,"Moderado",IF(AD25&lt;12,"Mayor",IF(AD25&lt;20,"Catastrófico"))))</f>
        <v>Mayor</v>
      </c>
      <c r="AF25" s="13">
        <f>IFERROR(VLOOKUP(AE25,Tablas!$A$107:$B$109,2,0)," ")</f>
        <v>0.8</v>
      </c>
      <c r="AG25" s="13" t="str">
        <f>CONCATENATE(I25,AE25)</f>
        <v>MediaMayor</v>
      </c>
      <c r="AH25" s="11" t="str">
        <f>IFERROR(VLOOKUP(AG25,Tablas!$C$51:$D$75,2,0)," ")</f>
        <v>Alto</v>
      </c>
      <c r="AI25" s="12" t="s">
        <v>149</v>
      </c>
      <c r="AJ25" s="11" t="s">
        <v>63</v>
      </c>
      <c r="AK25" s="11"/>
      <c r="AL25" s="11" t="s">
        <v>64</v>
      </c>
      <c r="AM25" s="11" t="s">
        <v>65</v>
      </c>
      <c r="AN25" s="11" t="str">
        <f>CONCATENATE(AL25,AM25)</f>
        <v>PreventivoManual</v>
      </c>
      <c r="AO25" s="13">
        <f>IFERROR(VLOOKUP(AN25,Tablas!$C$73:$D$78,2,0)," ")</f>
        <v>0.4</v>
      </c>
      <c r="AP25" s="11" t="s">
        <v>66</v>
      </c>
      <c r="AQ25" s="11" t="s">
        <v>67</v>
      </c>
      <c r="AR25" s="12" t="s">
        <v>68</v>
      </c>
      <c r="AS25" s="13">
        <f>J25-(J25*AO25)</f>
        <v>0.36</v>
      </c>
      <c r="AT25" s="11" t="str">
        <f>IF(AS25&lt;20%,"Muy Baja",IF(AS25&lt;40%,"Baja",IF(AS25&lt;60%,"Media",IF(AS25&lt;80%,"A l t a",IF(AS25&gt;80%,"Muy Alta")))))</f>
        <v>Baja</v>
      </c>
      <c r="AU25" s="13">
        <f>+AS25</f>
        <v>0.36</v>
      </c>
      <c r="AV25" s="11" t="str">
        <f t="shared" ref="AV25:AW25" si="31">+AE25</f>
        <v>Mayor</v>
      </c>
      <c r="AW25" s="13">
        <f t="shared" si="31"/>
        <v>0.8</v>
      </c>
      <c r="AX25" s="13" t="str">
        <f>CONCATENATE(AT25,AV25)</f>
        <v>BajaMayor</v>
      </c>
      <c r="AY25" s="11" t="str">
        <f>VLOOKUP(AX25,Tablas!$C$34:$D$58,2,0)</f>
        <v>Alto</v>
      </c>
      <c r="AZ25" s="12" t="s">
        <v>69</v>
      </c>
      <c r="BA25" s="12" t="s">
        <v>150</v>
      </c>
      <c r="BB25" s="27" t="s">
        <v>151</v>
      </c>
      <c r="BC25" s="12"/>
      <c r="BD25" s="15" t="s">
        <v>333</v>
      </c>
    </row>
    <row r="26" spans="1:56" ht="210" customHeight="1" x14ac:dyDescent="0.2">
      <c r="A26" s="133" t="s">
        <v>158</v>
      </c>
      <c r="B26" s="81" t="s">
        <v>159</v>
      </c>
      <c r="C26" s="81" t="s">
        <v>160</v>
      </c>
      <c r="D26" s="78">
        <v>14</v>
      </c>
      <c r="E26" s="81" t="s">
        <v>161</v>
      </c>
      <c r="F26" s="81" t="s">
        <v>91</v>
      </c>
      <c r="G26" s="81" t="s">
        <v>111</v>
      </c>
      <c r="H26" s="78">
        <v>24</v>
      </c>
      <c r="I26" s="78" t="str">
        <f>IFERROR(VLOOKUP(G26,Tablas!$A$15:$C$19,3,0)," ")</f>
        <v>Baja</v>
      </c>
      <c r="J26" s="80">
        <f>IFERROR(VLOOKUP(G26,Tablas!$A$15:$B$19,2,0)," ")</f>
        <v>0.4</v>
      </c>
      <c r="K26" s="80" t="s">
        <v>62</v>
      </c>
      <c r="L26" s="80"/>
      <c r="M26" s="80"/>
      <c r="N26" s="80"/>
      <c r="O26" s="80" t="s">
        <v>62</v>
      </c>
      <c r="P26" s="80"/>
      <c r="Q26" s="80"/>
      <c r="R26" s="80"/>
      <c r="S26" s="80" t="s">
        <v>62</v>
      </c>
      <c r="T26" s="80" t="s">
        <v>62</v>
      </c>
      <c r="U26" s="80" t="s">
        <v>62</v>
      </c>
      <c r="V26" s="80" t="s">
        <v>62</v>
      </c>
      <c r="W26" s="80" t="s">
        <v>62</v>
      </c>
      <c r="X26" s="80" t="s">
        <v>62</v>
      </c>
      <c r="Y26" s="80"/>
      <c r="Z26" s="80"/>
      <c r="AA26" s="80"/>
      <c r="AB26" s="80"/>
      <c r="AC26" s="80"/>
      <c r="AD26" s="83">
        <f>COUNTIF(K26:AC27,"X")</f>
        <v>8</v>
      </c>
      <c r="AE26" s="78" t="str">
        <f t="shared" si="23"/>
        <v>Mayor</v>
      </c>
      <c r="AF26" s="80">
        <f>IFERROR(VLOOKUP(AE26,Tablas!$A$107:$B$109,2,0)," ")</f>
        <v>0.8</v>
      </c>
      <c r="AG26" s="80" t="str">
        <f t="shared" si="24"/>
        <v>BajaMayor</v>
      </c>
      <c r="AH26" s="78" t="s">
        <v>162</v>
      </c>
      <c r="AI26" s="12" t="s">
        <v>163</v>
      </c>
      <c r="AJ26" s="11" t="s">
        <v>63</v>
      </c>
      <c r="AK26" s="11"/>
      <c r="AL26" s="11" t="s">
        <v>64</v>
      </c>
      <c r="AM26" s="11" t="s">
        <v>65</v>
      </c>
      <c r="AN26" s="11" t="str">
        <f t="shared" si="3"/>
        <v>PreventivoManual</v>
      </c>
      <c r="AO26" s="13">
        <f>IFERROR(VLOOKUP(AN26,Tablas!$C$73:$D$78,2,0)," ")</f>
        <v>0.4</v>
      </c>
      <c r="AP26" s="11" t="s">
        <v>66</v>
      </c>
      <c r="AQ26" s="11" t="s">
        <v>67</v>
      </c>
      <c r="AR26" s="11" t="s">
        <v>68</v>
      </c>
      <c r="AS26" s="13">
        <f t="shared" si="25"/>
        <v>0.24</v>
      </c>
      <c r="AT26" s="78" t="str">
        <f>IF(AS26=0," ",IF(AS26&lt;20%,"Muy Baja",IF(AS26&lt;40%,"Baja",IF(AS26&lt;60%,"Media",IF(AS26&lt;80%,"A l t a",IF(AS26&gt;80%,"Muy Alta"))))))</f>
        <v>Baja</v>
      </c>
      <c r="AU26" s="80">
        <f>IFERROR(AS26-(AS26*AO27)," ")</f>
        <v>0.14399999999999999</v>
      </c>
      <c r="AV26" s="78" t="str">
        <f t="shared" ref="AV26:AW26" si="32">+AE26</f>
        <v>Mayor</v>
      </c>
      <c r="AW26" s="80">
        <f t="shared" si="32"/>
        <v>0.8</v>
      </c>
      <c r="AX26" s="80" t="str">
        <f t="shared" si="29"/>
        <v>BajaMayor</v>
      </c>
      <c r="AY26" s="81" t="str">
        <f>VLOOKUP(AX26,Tablas!$C$34:$D$58,2,0)</f>
        <v>Alto</v>
      </c>
      <c r="AZ26" s="78" t="s">
        <v>69</v>
      </c>
      <c r="BA26" s="12" t="s">
        <v>164</v>
      </c>
      <c r="BB26" s="27" t="s">
        <v>165</v>
      </c>
      <c r="BC26" s="29"/>
      <c r="BD26" s="15" t="s">
        <v>333</v>
      </c>
    </row>
    <row r="27" spans="1:56" ht="409.6" customHeight="1" x14ac:dyDescent="0.2">
      <c r="A27" s="79"/>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12" t="s">
        <v>166</v>
      </c>
      <c r="AJ27" s="11" t="s">
        <v>63</v>
      </c>
      <c r="AK27" s="11"/>
      <c r="AL27" s="11" t="s">
        <v>64</v>
      </c>
      <c r="AM27" s="11" t="s">
        <v>65</v>
      </c>
      <c r="AN27" s="11" t="str">
        <f t="shared" si="3"/>
        <v>PreventivoManual</v>
      </c>
      <c r="AO27" s="13">
        <f>IFERROR(VLOOKUP(AN27,Tablas!$C$73:$D$78,2,0)," ")</f>
        <v>0.4</v>
      </c>
      <c r="AP27" s="11" t="s">
        <v>66</v>
      </c>
      <c r="AQ27" s="11" t="s">
        <v>67</v>
      </c>
      <c r="AR27" s="11" t="s">
        <v>68</v>
      </c>
      <c r="AS27" s="13">
        <f>IFERROR(AS26-(AS26*AO27),"")</f>
        <v>0.14399999999999999</v>
      </c>
      <c r="AT27" s="79"/>
      <c r="AU27" s="79"/>
      <c r="AV27" s="79"/>
      <c r="AW27" s="79"/>
      <c r="AX27" s="79"/>
      <c r="AY27" s="79"/>
      <c r="AZ27" s="79"/>
      <c r="BA27" s="12" t="s">
        <v>167</v>
      </c>
      <c r="BB27" s="27" t="s">
        <v>165</v>
      </c>
      <c r="BC27" s="29"/>
      <c r="BD27" s="15" t="s">
        <v>333</v>
      </c>
    </row>
    <row r="28" spans="1:5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row>
    <row r="29" spans="1:5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1:5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1:5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1:5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5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1:5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1:5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1:5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1:5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1:5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1:5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1:5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1:5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1:5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1:5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1:5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1:5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1:5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1:5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row>
    <row r="107" spans="1:5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1:5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1:5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1:5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1:5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1:5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1:5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1:5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1:5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5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1:5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1:5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1:5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1:5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1:5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1:5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row>
    <row r="136" spans="1:5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row>
    <row r="137" spans="1:5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row>
    <row r="138" spans="1:5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row>
    <row r="139" spans="1:5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row>
    <row r="140" spans="1:5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row>
    <row r="141" spans="1:5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row>
    <row r="142" spans="1:5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row>
    <row r="143" spans="1:5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row>
    <row r="144" spans="1:5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row>
    <row r="145" spans="1:5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1:5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1:5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1:5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1:5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row>
    <row r="150" spans="1:5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row>
    <row r="151" spans="1:5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row>
    <row r="152" spans="1:5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row>
    <row r="153" spans="1:5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5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5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5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row>
    <row r="157" spans="1:5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row>
    <row r="158" spans="1:5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row>
    <row r="159" spans="1:5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row>
    <row r="160" spans="1:5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1:5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1:5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1:5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1:5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1:5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1:5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1:5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1:5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1:5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1:5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1:5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1:5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1:5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1:5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1:5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1:5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1:5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1:5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1:5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row r="181" spans="1:5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1:5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5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5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5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5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1:5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1:5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1:5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row>
    <row r="191" spans="1:5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row>
    <row r="192" spans="1:5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row>
    <row r="193" spans="1:5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row>
    <row r="194" spans="1:5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row>
    <row r="195" spans="1:5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row>
    <row r="196" spans="1:5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row>
    <row r="197" spans="1:5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row>
    <row r="198" spans="1:5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row>
    <row r="199" spans="1:5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row>
    <row r="200" spans="1:5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row>
    <row r="201" spans="1:5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row>
    <row r="202" spans="1:5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row>
    <row r="203" spans="1:5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row>
    <row r="204" spans="1:5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row>
    <row r="205" spans="1:5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row>
    <row r="206" spans="1:5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row>
    <row r="207" spans="1:5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row>
    <row r="208" spans="1:5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row>
    <row r="209" spans="1:5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row>
    <row r="210" spans="1:5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row>
    <row r="211" spans="1:5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row>
    <row r="212" spans="1:5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row>
    <row r="213" spans="1:5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row>
    <row r="214" spans="1:5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row>
    <row r="215" spans="1:5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row>
    <row r="216" spans="1:5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row>
    <row r="217" spans="1:5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row>
    <row r="218" spans="1:5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row>
    <row r="219" spans="1:5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row>
    <row r="220" spans="1:5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row>
    <row r="221" spans="1:5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row>
    <row r="222" spans="1:5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row>
    <row r="223" spans="1:5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row>
    <row r="224" spans="1:5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row>
    <row r="225" spans="1:5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row>
    <row r="226" spans="1:5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row>
    <row r="227" spans="1:5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row>
    <row r="228" spans="1:5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row>
    <row r="229" spans="1:5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row>
    <row r="230" spans="1:5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row>
    <row r="231" spans="1:5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row>
    <row r="232" spans="1:5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row>
    <row r="233" spans="1:5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row>
    <row r="234" spans="1:5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row>
    <row r="235" spans="1:5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row>
    <row r="236" spans="1:5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row>
    <row r="237" spans="1:5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row>
    <row r="238" spans="1:5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row>
    <row r="239" spans="1:5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row>
    <row r="240" spans="1:5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row>
    <row r="241" spans="1:5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row>
    <row r="242" spans="1:5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row>
    <row r="243" spans="1:5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row>
    <row r="244" spans="1:5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row>
    <row r="245" spans="1:5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row>
    <row r="246" spans="1:5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row>
    <row r="247" spans="1:5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row>
    <row r="248" spans="1:5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row>
    <row r="249" spans="1:5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row>
    <row r="250" spans="1:5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row>
    <row r="251" spans="1:5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row>
    <row r="252" spans="1:5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row>
    <row r="253" spans="1:5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row>
    <row r="254" spans="1:5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row>
    <row r="255" spans="1:5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row>
    <row r="256" spans="1:5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row>
    <row r="257" spans="1:5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row>
    <row r="258" spans="1:5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row>
    <row r="259" spans="1:5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row>
    <row r="260" spans="1:5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row>
    <row r="261" spans="1:5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row>
    <row r="262" spans="1:5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row>
    <row r="263" spans="1:5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row>
    <row r="264" spans="1:5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row>
    <row r="265" spans="1:5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row>
    <row r="266" spans="1:5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row>
    <row r="267" spans="1:5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row>
    <row r="268" spans="1:5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row>
    <row r="269" spans="1:5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row>
    <row r="270" spans="1:5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row>
    <row r="271" spans="1:5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row>
    <row r="272" spans="1:5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row>
    <row r="273" spans="1:5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row>
    <row r="274" spans="1:5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row>
    <row r="275" spans="1:5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row>
    <row r="276" spans="1:5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row>
    <row r="277" spans="1:5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row>
    <row r="278" spans="1:5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row>
    <row r="279" spans="1:5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row>
    <row r="280" spans="1:5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row>
    <row r="281" spans="1:5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row>
    <row r="282" spans="1:5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row>
    <row r="283" spans="1:5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row>
    <row r="284" spans="1:5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row>
    <row r="285" spans="1:5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row>
    <row r="286" spans="1:5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row>
    <row r="287" spans="1:5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row>
    <row r="288" spans="1:5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row>
    <row r="289" spans="1:5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row>
    <row r="290" spans="1:5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row>
    <row r="291" spans="1:5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row>
    <row r="292" spans="1:5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row>
    <row r="293" spans="1:5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row>
    <row r="294" spans="1:5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row>
    <row r="295" spans="1:5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row>
    <row r="296" spans="1:5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row>
    <row r="297" spans="1:5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row>
    <row r="298" spans="1:5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row>
    <row r="299" spans="1:5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row>
    <row r="300" spans="1:5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row>
    <row r="301" spans="1:5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row>
    <row r="302" spans="1:5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row>
    <row r="303" spans="1:5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row>
    <row r="304" spans="1:5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row>
    <row r="305" spans="1:5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row>
    <row r="306" spans="1:5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row>
    <row r="307" spans="1:5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row>
    <row r="308" spans="1:5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row>
    <row r="309" spans="1:5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row>
    <row r="310" spans="1:5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row>
    <row r="311" spans="1:5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row>
    <row r="312" spans="1:5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row>
    <row r="313" spans="1:5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row>
    <row r="314" spans="1:5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row>
    <row r="315" spans="1:5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row>
    <row r="316" spans="1:5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row>
    <row r="317" spans="1:5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row>
    <row r="318" spans="1:5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row>
    <row r="319" spans="1:5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row>
    <row r="320" spans="1:5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row>
    <row r="321" spans="1:5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row>
    <row r="322" spans="1:5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row>
    <row r="323" spans="1:5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row>
    <row r="324" spans="1:5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row>
    <row r="325" spans="1:5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row>
    <row r="326" spans="1:5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row>
    <row r="327" spans="1:5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row>
    <row r="328" spans="1:5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row>
    <row r="329" spans="1:5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row>
    <row r="330" spans="1:5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row>
    <row r="331" spans="1:5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row>
    <row r="332" spans="1:5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row>
    <row r="333" spans="1:5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row>
    <row r="334" spans="1:5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row>
    <row r="335" spans="1:5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row>
    <row r="336" spans="1:5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row>
    <row r="337" spans="1:5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row>
    <row r="338" spans="1:5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row>
    <row r="339" spans="1:5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row>
    <row r="340" spans="1:5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row>
    <row r="341" spans="1:5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row>
    <row r="342" spans="1:5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row>
    <row r="343" spans="1:5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row>
    <row r="344" spans="1:5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row>
    <row r="345" spans="1:5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row>
    <row r="346" spans="1:5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row>
    <row r="347" spans="1:5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row>
    <row r="348" spans="1:5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row>
    <row r="349" spans="1:5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row>
    <row r="350" spans="1:5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row>
    <row r="351" spans="1:5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row>
    <row r="352" spans="1:5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row>
    <row r="353" spans="1:5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row>
    <row r="354" spans="1:5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row>
    <row r="355" spans="1:5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row>
    <row r="356" spans="1:5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row>
    <row r="357" spans="1:5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row>
    <row r="358" spans="1:5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row>
    <row r="359" spans="1:5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row>
    <row r="360" spans="1:5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row>
    <row r="361" spans="1:5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row>
    <row r="362" spans="1:5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row>
    <row r="363" spans="1:5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row>
    <row r="364" spans="1:5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row>
    <row r="365" spans="1:5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row>
    <row r="366" spans="1:5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row>
    <row r="367" spans="1:5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row>
    <row r="368" spans="1:5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row>
    <row r="369" spans="1:5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row>
    <row r="370" spans="1:5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row>
    <row r="371" spans="1:5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row>
    <row r="372" spans="1:5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row>
    <row r="373" spans="1:5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row>
    <row r="374" spans="1:5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row>
    <row r="375" spans="1:5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row>
    <row r="376" spans="1:5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row>
    <row r="377" spans="1:5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row>
    <row r="378" spans="1:5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row>
    <row r="379" spans="1:5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row>
    <row r="380" spans="1:5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row>
    <row r="381" spans="1:5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row>
    <row r="382" spans="1:5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row>
    <row r="383" spans="1:5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row>
    <row r="384" spans="1:5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row>
    <row r="385" spans="1:5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row>
    <row r="386" spans="1:5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row>
    <row r="387" spans="1:5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row>
    <row r="388" spans="1:5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row>
    <row r="389" spans="1:5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row>
    <row r="390" spans="1:5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row>
    <row r="391" spans="1:5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row>
    <row r="392" spans="1:5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row>
    <row r="393" spans="1:5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row>
    <row r="394" spans="1:5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row>
    <row r="395" spans="1:5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row>
    <row r="396" spans="1:5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row>
    <row r="397" spans="1:5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row>
    <row r="398" spans="1:5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row>
    <row r="399" spans="1:5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row>
    <row r="400" spans="1:5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row>
    <row r="401" spans="1:5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row>
    <row r="402" spans="1:5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row>
    <row r="403" spans="1:5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row>
    <row r="404" spans="1:5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row>
    <row r="405" spans="1:5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row>
    <row r="406" spans="1:5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row>
    <row r="407" spans="1:5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row>
    <row r="408" spans="1:5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row>
    <row r="409" spans="1:5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row>
    <row r="410" spans="1:5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row>
    <row r="411" spans="1:5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row>
    <row r="412" spans="1:5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row>
    <row r="413" spans="1:5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row>
    <row r="414" spans="1:5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row>
    <row r="415" spans="1:5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row>
    <row r="416" spans="1:5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row>
    <row r="417" spans="1:5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row>
    <row r="418" spans="1:5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row>
    <row r="419" spans="1:5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row>
    <row r="420" spans="1:5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row>
    <row r="421" spans="1:5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row>
    <row r="422" spans="1:5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row>
    <row r="423" spans="1:5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row>
    <row r="424" spans="1:5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row>
    <row r="425" spans="1:5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row>
    <row r="426" spans="1:5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row>
    <row r="427" spans="1:5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row>
    <row r="428" spans="1:5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row>
    <row r="429" spans="1:5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row>
    <row r="430" spans="1:5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row>
    <row r="431" spans="1:5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row>
    <row r="432" spans="1:5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row>
    <row r="433" spans="1:5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row>
    <row r="434" spans="1:5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row>
    <row r="435" spans="1:5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row>
    <row r="436" spans="1:5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row>
    <row r="437" spans="1:5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row>
    <row r="438" spans="1:5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row>
    <row r="439" spans="1:5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row>
    <row r="440" spans="1:5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row>
    <row r="441" spans="1:5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row>
    <row r="442" spans="1:5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row>
    <row r="443" spans="1:5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row>
    <row r="444" spans="1:5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row>
    <row r="445" spans="1:5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row>
    <row r="446" spans="1:5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row>
    <row r="447" spans="1:5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row>
    <row r="448" spans="1:5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row>
    <row r="449" spans="1:5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row>
    <row r="450" spans="1:5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row>
    <row r="451" spans="1:5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row>
    <row r="452" spans="1:5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row>
    <row r="453" spans="1:5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row>
    <row r="454" spans="1:5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row>
    <row r="455" spans="1:5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row>
    <row r="456" spans="1:5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row>
    <row r="457" spans="1:5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row>
    <row r="458" spans="1:5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row>
    <row r="459" spans="1:5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row>
    <row r="460" spans="1:5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row>
    <row r="461" spans="1:5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row>
    <row r="462" spans="1:5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row>
    <row r="463" spans="1:5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row>
    <row r="464" spans="1:5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row>
    <row r="465" spans="1:5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row>
    <row r="466" spans="1:5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row>
    <row r="467" spans="1:5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row>
    <row r="468" spans="1:5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row>
    <row r="469" spans="1:5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row>
    <row r="470" spans="1:5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row>
    <row r="471" spans="1:5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row>
    <row r="472" spans="1:5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row>
    <row r="473" spans="1:5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row>
    <row r="474" spans="1:5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row>
    <row r="475" spans="1:5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row>
    <row r="476" spans="1:5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row>
    <row r="477" spans="1:5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row>
    <row r="478" spans="1:5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row>
    <row r="479" spans="1:5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row>
    <row r="480" spans="1:5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row>
    <row r="481" spans="1:5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row>
    <row r="482" spans="1:5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row>
    <row r="483" spans="1:5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row>
    <row r="484" spans="1:5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row>
    <row r="485" spans="1:5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row>
    <row r="486" spans="1:5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row>
    <row r="487" spans="1:5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row>
    <row r="488" spans="1:5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row>
    <row r="489" spans="1:5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row>
    <row r="490" spans="1:5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row>
    <row r="491" spans="1:5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row>
    <row r="492" spans="1:5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row>
    <row r="493" spans="1:5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row>
    <row r="494" spans="1:5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row>
    <row r="495" spans="1:5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row>
    <row r="496" spans="1:5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row>
    <row r="497" spans="1:5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row>
    <row r="498" spans="1:5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row>
    <row r="499" spans="1:5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row>
    <row r="500" spans="1:5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row>
    <row r="501" spans="1:5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row>
    <row r="502" spans="1:5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row>
    <row r="503" spans="1:5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row>
    <row r="504" spans="1:5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row>
    <row r="505" spans="1:5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row>
    <row r="506" spans="1:5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row>
    <row r="507" spans="1:5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row>
    <row r="508" spans="1:5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row>
    <row r="509" spans="1:5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row>
    <row r="510" spans="1:5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row>
    <row r="511" spans="1:5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row>
    <row r="512" spans="1:5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row>
    <row r="513" spans="1:5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row>
    <row r="514" spans="1:5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row>
    <row r="515" spans="1:5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row>
    <row r="516" spans="1:5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row>
    <row r="517" spans="1:5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row>
    <row r="518" spans="1:5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row>
    <row r="519" spans="1:5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row>
    <row r="520" spans="1:5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row>
    <row r="521" spans="1:5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row>
    <row r="522" spans="1:5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row>
    <row r="523" spans="1:5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row>
    <row r="524" spans="1:5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row>
    <row r="525" spans="1:5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row>
    <row r="526" spans="1:5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row>
    <row r="527" spans="1:5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row>
    <row r="528" spans="1:5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row>
    <row r="529" spans="1:5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row>
    <row r="530" spans="1:5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row>
    <row r="531" spans="1:5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row>
    <row r="532" spans="1:5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row>
    <row r="533" spans="1:5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row>
    <row r="534" spans="1:5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row>
    <row r="535" spans="1:5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row>
    <row r="536" spans="1:5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row>
    <row r="537" spans="1:5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row>
    <row r="538" spans="1:5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row>
    <row r="539" spans="1:5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row>
    <row r="540" spans="1:5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row>
    <row r="541" spans="1:5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row>
    <row r="542" spans="1:5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row>
    <row r="543" spans="1:5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row>
    <row r="544" spans="1:5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row>
    <row r="545" spans="1:5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row>
    <row r="546" spans="1:5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row>
    <row r="547" spans="1:5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row>
    <row r="548" spans="1:5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row>
    <row r="549" spans="1:5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row>
    <row r="550" spans="1:5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row>
    <row r="551" spans="1:5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row>
    <row r="552" spans="1:5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row>
    <row r="553" spans="1:5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row>
    <row r="554" spans="1:5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row>
    <row r="555" spans="1:5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row>
    <row r="556" spans="1:5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row>
    <row r="557" spans="1:5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row>
    <row r="558" spans="1:5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row>
    <row r="559" spans="1:5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row>
    <row r="560" spans="1:5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row>
    <row r="561" spans="1:5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row>
    <row r="562" spans="1:5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row>
    <row r="563" spans="1:5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row>
    <row r="564" spans="1:5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row>
    <row r="565" spans="1:5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row>
    <row r="566" spans="1:5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row>
    <row r="567" spans="1:5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row>
    <row r="568" spans="1:5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row>
    <row r="569" spans="1:5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row>
    <row r="570" spans="1:5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row>
    <row r="571" spans="1:5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row>
    <row r="572" spans="1:5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row>
    <row r="573" spans="1:5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row>
    <row r="574" spans="1:5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row>
    <row r="575" spans="1:5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row>
    <row r="576" spans="1:5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row>
    <row r="577" spans="1:5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row>
    <row r="578" spans="1:5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row>
    <row r="579" spans="1:5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row>
    <row r="580" spans="1:5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row>
    <row r="581" spans="1:5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row>
    <row r="582" spans="1:5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row>
    <row r="583" spans="1:5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row>
    <row r="584" spans="1:5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row>
    <row r="585" spans="1:5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row>
    <row r="586" spans="1:5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row>
    <row r="587" spans="1:5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row>
    <row r="588" spans="1:5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row>
    <row r="589" spans="1:5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row>
    <row r="590" spans="1:5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row>
    <row r="591" spans="1:5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row>
    <row r="592" spans="1:5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row>
    <row r="593" spans="1:5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row>
    <row r="594" spans="1:5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row>
    <row r="595" spans="1:5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row>
    <row r="596" spans="1:5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row>
    <row r="597" spans="1:5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row>
    <row r="598" spans="1:5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row>
    <row r="599" spans="1:5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row>
    <row r="600" spans="1:5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row>
    <row r="601" spans="1:5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row>
    <row r="602" spans="1:5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row>
    <row r="603" spans="1:5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row>
    <row r="604" spans="1:5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row>
    <row r="605" spans="1:5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row>
    <row r="606" spans="1:5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row>
    <row r="607" spans="1:5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row>
    <row r="608" spans="1:5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row>
    <row r="609" spans="1:5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row>
    <row r="610" spans="1:5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row>
    <row r="611" spans="1:5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row>
    <row r="612" spans="1:5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row>
    <row r="613" spans="1:5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row>
    <row r="614" spans="1:5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row>
    <row r="615" spans="1:5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row>
    <row r="616" spans="1:5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row>
    <row r="617" spans="1:5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row>
    <row r="618" spans="1:5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row>
    <row r="619" spans="1:5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row>
    <row r="620" spans="1:5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row>
    <row r="621" spans="1:5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row>
    <row r="622" spans="1:5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row>
    <row r="623" spans="1:5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row>
    <row r="624" spans="1:5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row>
    <row r="625" spans="1:5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row>
    <row r="626" spans="1:5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row>
    <row r="627" spans="1:5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row>
    <row r="628" spans="1:5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row>
    <row r="629" spans="1:5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row>
    <row r="630" spans="1:5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row>
    <row r="631" spans="1:5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row>
    <row r="632" spans="1:5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row>
    <row r="633" spans="1:5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row>
    <row r="634" spans="1:5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row>
    <row r="635" spans="1:5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row>
    <row r="636" spans="1:5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row>
    <row r="637" spans="1:5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row>
    <row r="638" spans="1:5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row>
    <row r="639" spans="1:5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row>
    <row r="640" spans="1:5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row>
    <row r="641" spans="1:5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row>
    <row r="642" spans="1:5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row>
    <row r="643" spans="1:5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row>
    <row r="644" spans="1:5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row>
    <row r="645" spans="1:5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row>
    <row r="646" spans="1:5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row>
    <row r="647" spans="1:5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row>
    <row r="648" spans="1:5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row>
    <row r="649" spans="1:5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row>
    <row r="650" spans="1:5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row>
    <row r="651" spans="1:5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row>
    <row r="652" spans="1:5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row>
    <row r="653" spans="1:5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row>
    <row r="654" spans="1:5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row>
    <row r="655" spans="1:5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row>
    <row r="656" spans="1:5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row>
    <row r="657" spans="1:5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row>
    <row r="658" spans="1:5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row>
    <row r="659" spans="1:5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row>
    <row r="660" spans="1:5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row>
    <row r="661" spans="1:5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row>
    <row r="662" spans="1:5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row>
    <row r="663" spans="1:5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row>
    <row r="664" spans="1:5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row>
    <row r="665" spans="1:5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row>
    <row r="666" spans="1:5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row>
    <row r="667" spans="1:5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row>
    <row r="668" spans="1:5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row>
    <row r="669" spans="1:5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row>
    <row r="670" spans="1:5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row>
    <row r="671" spans="1:5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row>
    <row r="672" spans="1:5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row>
    <row r="673" spans="1:5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row>
    <row r="674" spans="1:5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row>
    <row r="675" spans="1:5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row>
    <row r="676" spans="1:5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row>
    <row r="677" spans="1:5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row>
    <row r="678" spans="1:5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row>
    <row r="679" spans="1:5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row>
    <row r="680" spans="1:5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row>
    <row r="681" spans="1:5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row>
    <row r="682" spans="1:5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row>
    <row r="683" spans="1:5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row>
    <row r="684" spans="1:5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row>
    <row r="685" spans="1:5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row>
    <row r="686" spans="1:5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row>
    <row r="687" spans="1:5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row>
    <row r="688" spans="1:5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row>
    <row r="689" spans="1:5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row>
    <row r="690" spans="1:5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row>
    <row r="691" spans="1:5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row>
    <row r="692" spans="1:5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row>
    <row r="693" spans="1:5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row>
    <row r="694" spans="1:5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row>
    <row r="695" spans="1:5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row>
    <row r="696" spans="1:5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row>
    <row r="697" spans="1:5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row>
    <row r="698" spans="1:5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row>
    <row r="699" spans="1:5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row>
    <row r="700" spans="1:5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row>
    <row r="701" spans="1:5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row>
    <row r="702" spans="1:5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row>
    <row r="703" spans="1:5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row>
    <row r="704" spans="1:5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row>
    <row r="705" spans="1:5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row>
    <row r="706" spans="1:5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row>
    <row r="707" spans="1:5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row>
    <row r="708" spans="1:5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row>
    <row r="709" spans="1:5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row>
    <row r="710" spans="1:5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row>
    <row r="711" spans="1:5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row>
    <row r="712" spans="1:5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row>
    <row r="713" spans="1:5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row>
    <row r="714" spans="1:5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row>
    <row r="715" spans="1:5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row>
    <row r="716" spans="1:5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row>
    <row r="717" spans="1:5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row>
    <row r="718" spans="1:5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row>
    <row r="719" spans="1:5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row>
    <row r="720" spans="1:5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row>
    <row r="721" spans="1:5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row>
    <row r="722" spans="1:5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row>
    <row r="723" spans="1:5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row>
    <row r="724" spans="1:5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row>
    <row r="725" spans="1:5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row>
    <row r="726" spans="1:5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row>
    <row r="727" spans="1:5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row>
    <row r="728" spans="1:5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row>
    <row r="729" spans="1:5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row>
    <row r="730" spans="1:5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row>
    <row r="731" spans="1:5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row>
    <row r="732" spans="1:5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row>
    <row r="733" spans="1:5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row>
    <row r="734" spans="1:5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row>
    <row r="735" spans="1:5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row>
    <row r="736" spans="1:5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row>
    <row r="737" spans="1:5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row>
    <row r="738" spans="1:5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row>
    <row r="739" spans="1:5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row>
    <row r="740" spans="1:5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row>
    <row r="741" spans="1:5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row>
    <row r="742" spans="1:5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row>
    <row r="743" spans="1:5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row>
    <row r="744" spans="1:5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row>
    <row r="745" spans="1:5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row>
    <row r="746" spans="1:5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row>
    <row r="747" spans="1:5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row>
    <row r="748" spans="1:5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row>
    <row r="749" spans="1:5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row>
    <row r="750" spans="1:5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row>
    <row r="751" spans="1:5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row>
    <row r="752" spans="1:5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row>
    <row r="753" spans="1:5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row>
    <row r="754" spans="1:5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row>
    <row r="755" spans="1:5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row>
    <row r="756" spans="1:5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row>
    <row r="757" spans="1:5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row>
    <row r="758" spans="1:5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row>
    <row r="759" spans="1:5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row>
    <row r="760" spans="1:5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row>
    <row r="761" spans="1:5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row>
    <row r="762" spans="1:5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row>
    <row r="763" spans="1:5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row>
    <row r="764" spans="1:5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row>
    <row r="765" spans="1:5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row>
    <row r="766" spans="1:5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row>
    <row r="767" spans="1:5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row>
    <row r="768" spans="1:5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row>
    <row r="769" spans="1:5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row>
    <row r="770" spans="1:5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row>
    <row r="771" spans="1:5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row>
    <row r="772" spans="1:5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row>
    <row r="773" spans="1:5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row>
    <row r="774" spans="1:5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row>
    <row r="775" spans="1:5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row>
    <row r="776" spans="1:5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row>
    <row r="777" spans="1:5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row>
    <row r="778" spans="1:5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row>
    <row r="779" spans="1:5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row>
    <row r="780" spans="1:5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row>
    <row r="781" spans="1:5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row>
    <row r="782" spans="1:5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row>
    <row r="783" spans="1:5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row>
    <row r="784" spans="1:5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row>
    <row r="785" spans="1:5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row>
    <row r="786" spans="1:5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row>
    <row r="787" spans="1:5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row>
    <row r="788" spans="1:5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row>
    <row r="789" spans="1:5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row>
    <row r="790" spans="1:5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row>
    <row r="791" spans="1:5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row>
    <row r="792" spans="1:5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row>
    <row r="793" spans="1:5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row>
    <row r="794" spans="1:5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row>
    <row r="795" spans="1:5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row>
    <row r="796" spans="1:5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row>
    <row r="797" spans="1:5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row>
    <row r="798" spans="1:5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row>
    <row r="799" spans="1:5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row>
    <row r="800" spans="1:5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row>
    <row r="801" spans="1:5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row>
    <row r="802" spans="1:5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row>
    <row r="803" spans="1:5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row>
    <row r="804" spans="1:5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row>
    <row r="805" spans="1:5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row>
    <row r="806" spans="1:5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row>
    <row r="807" spans="1:5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row>
    <row r="808" spans="1:5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row>
    <row r="809" spans="1:5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row>
    <row r="810" spans="1:5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row>
    <row r="811" spans="1:5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row>
    <row r="812" spans="1:5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row>
    <row r="813" spans="1:5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row>
    <row r="814" spans="1:5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row>
    <row r="815" spans="1:5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row>
    <row r="816" spans="1:5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row>
    <row r="817" spans="1:5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row>
    <row r="818" spans="1:5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row>
    <row r="819" spans="1:5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row>
    <row r="820" spans="1:5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row>
    <row r="821" spans="1:5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row>
    <row r="822" spans="1:5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row>
    <row r="823" spans="1:5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row>
    <row r="824" spans="1:5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row>
    <row r="825" spans="1:5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row>
    <row r="826" spans="1:5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row>
    <row r="827" spans="1:5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row>
    <row r="828" spans="1:5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row>
    <row r="829" spans="1:5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row>
    <row r="830" spans="1:5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row>
    <row r="831" spans="1:5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row>
    <row r="832" spans="1:5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row>
    <row r="833" spans="1:5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row>
    <row r="834" spans="1:5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row>
    <row r="835" spans="1:5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row>
    <row r="836" spans="1:5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row>
    <row r="837" spans="1:5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row>
    <row r="838" spans="1:5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row>
    <row r="839" spans="1:5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row>
    <row r="840" spans="1:5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row>
    <row r="841" spans="1:5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row>
    <row r="842" spans="1:5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row>
    <row r="843" spans="1:5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row>
    <row r="844" spans="1:5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row>
    <row r="845" spans="1:5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row>
    <row r="846" spans="1:5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row>
    <row r="847" spans="1:5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row>
    <row r="848" spans="1:5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row>
    <row r="849" spans="1:5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row>
    <row r="850" spans="1:5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row>
    <row r="851" spans="1:5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row>
    <row r="852" spans="1:5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row>
    <row r="853" spans="1:5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row>
    <row r="854" spans="1:5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row>
    <row r="855" spans="1:5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row>
    <row r="856" spans="1:5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row>
    <row r="857" spans="1:5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row>
    <row r="858" spans="1:5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row>
    <row r="859" spans="1:5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row>
    <row r="860" spans="1:5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row>
    <row r="861" spans="1:5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row>
    <row r="862" spans="1:5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row>
    <row r="863" spans="1:5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row>
    <row r="864" spans="1:5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row>
    <row r="865" spans="1:5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row>
    <row r="866" spans="1:5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row>
    <row r="867" spans="1:5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row>
    <row r="868" spans="1:5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row>
    <row r="869" spans="1:5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row>
    <row r="870" spans="1:5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row>
    <row r="871" spans="1:5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row>
    <row r="872" spans="1:5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row>
    <row r="873" spans="1:5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row>
    <row r="874" spans="1:5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row>
    <row r="875" spans="1:5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row>
    <row r="876" spans="1:5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row>
    <row r="877" spans="1:5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row>
    <row r="878" spans="1:5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row>
    <row r="879" spans="1:5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row>
    <row r="880" spans="1:5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row>
    <row r="881" spans="1:5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row>
    <row r="882" spans="1:5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row>
    <row r="883" spans="1:5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row>
    <row r="884" spans="1:5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row>
    <row r="885" spans="1:5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row>
    <row r="886" spans="1:5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row>
    <row r="887" spans="1:5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row>
    <row r="888" spans="1:5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row>
    <row r="889" spans="1:5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row>
    <row r="890" spans="1:5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row>
    <row r="891" spans="1:5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row>
    <row r="892" spans="1:5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row>
    <row r="893" spans="1:5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row>
    <row r="894" spans="1:5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row>
    <row r="895" spans="1:5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row>
    <row r="896" spans="1:5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row>
    <row r="897" spans="1:5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row>
    <row r="898" spans="1:5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row>
    <row r="899" spans="1:5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row>
    <row r="900" spans="1:5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row>
    <row r="901" spans="1:5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row>
    <row r="902" spans="1:5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row>
    <row r="903" spans="1:5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row>
    <row r="904" spans="1:5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row>
    <row r="905" spans="1:5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row>
    <row r="906" spans="1:5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row>
    <row r="907" spans="1:5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row>
    <row r="908" spans="1:5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row>
    <row r="909" spans="1:5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row>
    <row r="910" spans="1:5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row>
    <row r="911" spans="1:5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row>
    <row r="912" spans="1:5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row>
    <row r="913" spans="1:5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row>
    <row r="914" spans="1:5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row>
    <row r="915" spans="1:5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row>
    <row r="916" spans="1:5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row>
    <row r="917" spans="1:5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row>
    <row r="918" spans="1:5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row>
    <row r="919" spans="1:5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row>
    <row r="920" spans="1:5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row>
    <row r="921" spans="1:5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row>
    <row r="922" spans="1:5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row>
    <row r="923" spans="1:5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row>
    <row r="924" spans="1:5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row>
    <row r="925" spans="1:5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row>
    <row r="926" spans="1:5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row>
    <row r="927" spans="1:5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row>
    <row r="928" spans="1:5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row>
    <row r="929" spans="1:5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row>
    <row r="930" spans="1:5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row>
    <row r="931" spans="1:5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row>
    <row r="932" spans="1:5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row>
    <row r="933" spans="1:5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row>
    <row r="934" spans="1:5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row>
    <row r="935" spans="1:5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row>
    <row r="936" spans="1:5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row>
    <row r="937" spans="1:5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row>
    <row r="938" spans="1:5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row>
    <row r="939" spans="1:5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row>
    <row r="940" spans="1:5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row>
    <row r="941" spans="1:5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row>
    <row r="942" spans="1:5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row>
    <row r="943" spans="1:5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row>
    <row r="944" spans="1:5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row>
    <row r="945" spans="1:5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row>
    <row r="946" spans="1:5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row>
    <row r="947" spans="1:5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row>
    <row r="948" spans="1:5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row>
    <row r="949" spans="1:5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row>
    <row r="950" spans="1:5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row>
    <row r="951" spans="1:5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row>
    <row r="952" spans="1:5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row>
    <row r="953" spans="1:5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row>
    <row r="954" spans="1:5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row>
    <row r="955" spans="1:5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row>
    <row r="956" spans="1:5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row>
    <row r="957" spans="1:5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row>
    <row r="958" spans="1:5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row>
    <row r="959" spans="1:5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row>
    <row r="960" spans="1:5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row>
    <row r="961" spans="1:5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row>
    <row r="962" spans="1:5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row>
    <row r="963" spans="1:5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row>
    <row r="964" spans="1:5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row>
    <row r="965" spans="1:5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row>
    <row r="966" spans="1:5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row>
    <row r="967" spans="1:5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row>
    <row r="968" spans="1:5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row>
    <row r="969" spans="1:5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row>
    <row r="970" spans="1:5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row>
    <row r="971" spans="1:5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row>
    <row r="972" spans="1:5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row>
    <row r="973" spans="1:5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row>
    <row r="974" spans="1:5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row>
    <row r="975" spans="1:5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row>
    <row r="976" spans="1:5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row>
    <row r="977" spans="1:5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row>
    <row r="978" spans="1:5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row>
    <row r="979" spans="1:5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row>
    <row r="980" spans="1:5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row>
    <row r="981" spans="1:5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row>
    <row r="982" spans="1:5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row>
    <row r="983" spans="1:5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row>
    <row r="984" spans="1:5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row>
    <row r="985" spans="1:5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row>
    <row r="986" spans="1:5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row>
    <row r="987" spans="1:5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row>
    <row r="988" spans="1:5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row>
    <row r="989" spans="1:5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row>
    <row r="990" spans="1:5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row>
    <row r="991" spans="1:5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row>
    <row r="992" spans="1:5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row>
    <row r="993" spans="1:5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row>
    <row r="994" spans="1:5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row>
    <row r="995" spans="1:5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row>
    <row r="996" spans="1:5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row>
    <row r="997" spans="1:5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row>
  </sheetData>
  <mergeCells count="241">
    <mergeCell ref="X19:X20"/>
    <mergeCell ref="A21:A24"/>
    <mergeCell ref="A10:A11"/>
    <mergeCell ref="B10:B11"/>
    <mergeCell ref="C10:C11"/>
    <mergeCell ref="A12:A13"/>
    <mergeCell ref="B12:B13"/>
    <mergeCell ref="C12:C13"/>
    <mergeCell ref="A14:A20"/>
    <mergeCell ref="I14:I15"/>
    <mergeCell ref="J14:J15"/>
    <mergeCell ref="E19:E20"/>
    <mergeCell ref="F19:F20"/>
    <mergeCell ref="D19:D20"/>
    <mergeCell ref="B14:B20"/>
    <mergeCell ref="C14:C20"/>
    <mergeCell ref="G19:G20"/>
    <mergeCell ref="H19:H20"/>
    <mergeCell ref="I19:I20"/>
    <mergeCell ref="J19:J20"/>
    <mergeCell ref="K14:K15"/>
    <mergeCell ref="L14:L15"/>
    <mergeCell ref="M14:M15"/>
    <mergeCell ref="N14:N15"/>
    <mergeCell ref="O14:O15"/>
    <mergeCell ref="D16:D18"/>
    <mergeCell ref="E16:E18"/>
    <mergeCell ref="I16:I18"/>
    <mergeCell ref="J16:J18"/>
    <mergeCell ref="K16:K18"/>
    <mergeCell ref="L16:L18"/>
    <mergeCell ref="M16:M18"/>
    <mergeCell ref="F16:F18"/>
    <mergeCell ref="G16:G18"/>
    <mergeCell ref="D14:D15"/>
    <mergeCell ref="E14:E15"/>
    <mergeCell ref="F14:F15"/>
    <mergeCell ref="G14:G15"/>
    <mergeCell ref="H14:H15"/>
    <mergeCell ref="H16:H18"/>
    <mergeCell ref="N16:N18"/>
    <mergeCell ref="O16:O18"/>
    <mergeCell ref="P14:P15"/>
    <mergeCell ref="Q14:Q15"/>
    <mergeCell ref="R14:R15"/>
    <mergeCell ref="S14:S15"/>
    <mergeCell ref="T14:T15"/>
    <mergeCell ref="U14:U15"/>
    <mergeCell ref="V14:V15"/>
    <mergeCell ref="AA19:AA20"/>
    <mergeCell ref="AB19:AB20"/>
    <mergeCell ref="U16:U18"/>
    <mergeCell ref="V16:V18"/>
    <mergeCell ref="P16:P18"/>
    <mergeCell ref="Q16:Q18"/>
    <mergeCell ref="R16:R18"/>
    <mergeCell ref="S16:S18"/>
    <mergeCell ref="T16:T18"/>
    <mergeCell ref="Y19:Y20"/>
    <mergeCell ref="Z19:Z20"/>
    <mergeCell ref="R19:R20"/>
    <mergeCell ref="S19:S20"/>
    <mergeCell ref="T19:T20"/>
    <mergeCell ref="U19:U20"/>
    <mergeCell ref="V19:V20"/>
    <mergeCell ref="W19:W20"/>
    <mergeCell ref="W14:W15"/>
    <mergeCell ref="X14:X15"/>
    <mergeCell ref="Y14:Y15"/>
    <mergeCell ref="Z14:Z15"/>
    <mergeCell ref="AA14:AA15"/>
    <mergeCell ref="AB14:AB15"/>
    <mergeCell ref="AC14:AC15"/>
    <mergeCell ref="W16:W18"/>
    <mergeCell ref="X16:X18"/>
    <mergeCell ref="Y16:Y18"/>
    <mergeCell ref="Z16:Z18"/>
    <mergeCell ref="AA16:AA18"/>
    <mergeCell ref="AB16:AB18"/>
    <mergeCell ref="AC16:AC18"/>
    <mergeCell ref="AH21:AH22"/>
    <mergeCell ref="Z21:Z22"/>
    <mergeCell ref="AA21:AA22"/>
    <mergeCell ref="AB21:AB22"/>
    <mergeCell ref="AC21:AC22"/>
    <mergeCell ref="AD21:AD22"/>
    <mergeCell ref="AE21:AE22"/>
    <mergeCell ref="AF21:AF22"/>
    <mergeCell ref="AC19:AC20"/>
    <mergeCell ref="AD19:AD20"/>
    <mergeCell ref="AE19:AE20"/>
    <mergeCell ref="B21:B22"/>
    <mergeCell ref="C21:C22"/>
    <mergeCell ref="D21:D22"/>
    <mergeCell ref="E21:E22"/>
    <mergeCell ref="F21:F22"/>
    <mergeCell ref="A26:A27"/>
    <mergeCell ref="B26:B27"/>
    <mergeCell ref="C26:C27"/>
    <mergeCell ref="D26:D27"/>
    <mergeCell ref="E26:E27"/>
    <mergeCell ref="F26:F27"/>
    <mergeCell ref="K21:K22"/>
    <mergeCell ref="L21:L22"/>
    <mergeCell ref="M21:M22"/>
    <mergeCell ref="N21:N22"/>
    <mergeCell ref="O21:O22"/>
    <mergeCell ref="AG26:AG27"/>
    <mergeCell ref="AH26:AH27"/>
    <mergeCell ref="U26:U27"/>
    <mergeCell ref="V26:V27"/>
    <mergeCell ref="Z26:Z27"/>
    <mergeCell ref="AA26:AA27"/>
    <mergeCell ref="AB26:AB27"/>
    <mergeCell ref="AC26:AC27"/>
    <mergeCell ref="AD26:AD27"/>
    <mergeCell ref="N26:N27"/>
    <mergeCell ref="O26:O27"/>
    <mergeCell ref="P26:P27"/>
    <mergeCell ref="Q26:Q27"/>
    <mergeCell ref="R26:R27"/>
    <mergeCell ref="S26:S27"/>
    <mergeCell ref="T26:T27"/>
    <mergeCell ref="AE26:AE27"/>
    <mergeCell ref="AF26:AF27"/>
    <mergeCell ref="AG21:AG22"/>
    <mergeCell ref="Y21:Y22"/>
    <mergeCell ref="W26:W27"/>
    <mergeCell ref="X26:X27"/>
    <mergeCell ref="Y26:Y27"/>
    <mergeCell ref="G26:G27"/>
    <mergeCell ref="H26:H27"/>
    <mergeCell ref="I26:I27"/>
    <mergeCell ref="J26:J27"/>
    <mergeCell ref="K26:K27"/>
    <mergeCell ref="L26:L27"/>
    <mergeCell ref="M26:M27"/>
    <mergeCell ref="P21:P22"/>
    <mergeCell ref="Q21:Q22"/>
    <mergeCell ref="R21:R22"/>
    <mergeCell ref="S21:S22"/>
    <mergeCell ref="T21:T22"/>
    <mergeCell ref="U21:U22"/>
    <mergeCell ref="V21:V22"/>
    <mergeCell ref="W21:W22"/>
    <mergeCell ref="X21:X22"/>
    <mergeCell ref="G21:G22"/>
    <mergeCell ref="H21:H22"/>
    <mergeCell ref="I21:I22"/>
    <mergeCell ref="J21:J22"/>
    <mergeCell ref="A1:C3"/>
    <mergeCell ref="A5:C5"/>
    <mergeCell ref="BA5:BD5"/>
    <mergeCell ref="F6:F7"/>
    <mergeCell ref="G6:H7"/>
    <mergeCell ref="I6:I7"/>
    <mergeCell ref="J6:J7"/>
    <mergeCell ref="AF6:AF7"/>
    <mergeCell ref="AH6:AH7"/>
    <mergeCell ref="AI6:AI7"/>
    <mergeCell ref="AJ6:AK6"/>
    <mergeCell ref="AL6:AR6"/>
    <mergeCell ref="AS6:AS7"/>
    <mergeCell ref="AT6:AT7"/>
    <mergeCell ref="AU6:AU7"/>
    <mergeCell ref="BA6:BA7"/>
    <mergeCell ref="BB6:BB7"/>
    <mergeCell ref="BC6:BC7"/>
    <mergeCell ref="BD6:BD7"/>
    <mergeCell ref="K6:AC6"/>
    <mergeCell ref="AE6:AE7"/>
    <mergeCell ref="AV6:AV7"/>
    <mergeCell ref="AW6:AW7"/>
    <mergeCell ref="AY6:AY7"/>
    <mergeCell ref="AZ6:AZ7"/>
    <mergeCell ref="D5:AH5"/>
    <mergeCell ref="AI5:AZ5"/>
    <mergeCell ref="A6:A7"/>
    <mergeCell ref="B6:B7"/>
    <mergeCell ref="C6:C7"/>
    <mergeCell ref="D6:D7"/>
    <mergeCell ref="E6:E7"/>
    <mergeCell ref="AV14:AV15"/>
    <mergeCell ref="AW14:AW15"/>
    <mergeCell ref="AX14:AX15"/>
    <mergeCell ref="AY14:AY15"/>
    <mergeCell ref="AZ14:AZ15"/>
    <mergeCell ref="AD14:AD15"/>
    <mergeCell ref="AE14:AE15"/>
    <mergeCell ref="AF14:AF15"/>
    <mergeCell ref="AG14:AG15"/>
    <mergeCell ref="AH14:AH15"/>
    <mergeCell ref="AT14:AT15"/>
    <mergeCell ref="AU14:AU15"/>
    <mergeCell ref="AF19:AF20"/>
    <mergeCell ref="AG19:AG20"/>
    <mergeCell ref="AW16:AW18"/>
    <mergeCell ref="AX16:AX18"/>
    <mergeCell ref="AY16:AY18"/>
    <mergeCell ref="AD16:AD18"/>
    <mergeCell ref="AE16:AE18"/>
    <mergeCell ref="AF16:AF18"/>
    <mergeCell ref="AG16:AG18"/>
    <mergeCell ref="AH16:AH18"/>
    <mergeCell ref="AU16:AU18"/>
    <mergeCell ref="AV16:AV18"/>
    <mergeCell ref="AY26:AY27"/>
    <mergeCell ref="AZ26:AZ27"/>
    <mergeCell ref="AV21:AV22"/>
    <mergeCell ref="AW21:AW22"/>
    <mergeCell ref="AT26:AT27"/>
    <mergeCell ref="AU26:AU27"/>
    <mergeCell ref="AV26:AV27"/>
    <mergeCell ref="AW26:AW27"/>
    <mergeCell ref="AX26:AX27"/>
    <mergeCell ref="AX21:AX22"/>
    <mergeCell ref="AY21:AY22"/>
    <mergeCell ref="A8:A9"/>
    <mergeCell ref="BC1:BD1"/>
    <mergeCell ref="BC2:BD2"/>
    <mergeCell ref="BC3:BD3"/>
    <mergeCell ref="D1:BB1"/>
    <mergeCell ref="D2:BB3"/>
    <mergeCell ref="AZ19:AZ20"/>
    <mergeCell ref="AT21:AT22"/>
    <mergeCell ref="AU21:AU22"/>
    <mergeCell ref="AZ21:AZ22"/>
    <mergeCell ref="AH19:AH20"/>
    <mergeCell ref="AT19:AT20"/>
    <mergeCell ref="AU19:AU20"/>
    <mergeCell ref="AV19:AV20"/>
    <mergeCell ref="AW19:AW20"/>
    <mergeCell ref="AX19:AX20"/>
    <mergeCell ref="AY19:AY20"/>
    <mergeCell ref="K19:K20"/>
    <mergeCell ref="L19:L20"/>
    <mergeCell ref="M19:M20"/>
    <mergeCell ref="N19:N20"/>
    <mergeCell ref="O19:O20"/>
    <mergeCell ref="P19:P20"/>
    <mergeCell ref="Q19:Q20"/>
  </mergeCells>
  <conditionalFormatting sqref="I9:J9 AT9 K8:AD9 AD24:AD25 I24:J25 AT24:AT25">
    <cfRule type="containsText" dxfId="611" priority="1" operator="containsText" text="Muy Baja">
      <formula>NOT(ISERROR(SEARCH(("Muy Baja"),(I8))))</formula>
    </cfRule>
  </conditionalFormatting>
  <conditionalFormatting sqref="I9:J9 AT9 K8:AD9 AD24:AD25 I24:J25 AT24:AT25">
    <cfRule type="containsText" dxfId="610" priority="2" operator="containsText" text="Baja">
      <formula>NOT(ISERROR(SEARCH(("Baja"),(I8))))</formula>
    </cfRule>
  </conditionalFormatting>
  <conditionalFormatting sqref="I9:J9 AT9 K8:AD9 AD24:AD25 I24:J25 AT24:AT25">
    <cfRule type="containsText" dxfId="609" priority="3" operator="containsText" text="A l t a">
      <formula>NOT(ISERROR(SEARCH(("A l t a"),(I8))))</formula>
    </cfRule>
  </conditionalFormatting>
  <conditionalFormatting sqref="I9:J9 AT9 K8:AD9 AD24:AD25 I24:J25 AT24:AT25">
    <cfRule type="containsText" dxfId="608" priority="4" operator="containsText" text="Muy Alta">
      <formula>NOT(ISERROR(SEARCH(("Muy Alta"),(I8))))</formula>
    </cfRule>
  </conditionalFormatting>
  <conditionalFormatting sqref="I9:J9 AT9 K8:AD9 AD24:AD25 I24:J25 AT24:AT25">
    <cfRule type="cellIs" dxfId="607" priority="5" operator="equal">
      <formula>"Media"</formula>
    </cfRule>
  </conditionalFormatting>
  <conditionalFormatting sqref="AI9 AY9 AH8:AH9 AH24:AI25 AY24:AY25">
    <cfRule type="containsText" dxfId="606" priority="6" operator="containsText" text="Extremo">
      <formula>NOT(ISERROR(SEARCH(("Extremo"),(AH8))))</formula>
    </cfRule>
  </conditionalFormatting>
  <conditionalFormatting sqref="AI9 AY9 AH8:AH9 AH24:AI25 AY24:AY25">
    <cfRule type="containsText" dxfId="605" priority="7" operator="containsText" text="Alto">
      <formula>NOT(ISERROR(SEARCH(("Alto"),(AH8))))</formula>
    </cfRule>
  </conditionalFormatting>
  <conditionalFormatting sqref="AI9 AV9 AY9 AE8:AE9 AH8:AH9 AY24:AY25 AE24:AE25 AH24:AI25 AV24:AV25">
    <cfRule type="containsText" dxfId="604" priority="8" operator="containsText" text="Moderado">
      <formula>NOT(ISERROR(SEARCH(("Moderado"),(AE8))))</formula>
    </cfRule>
  </conditionalFormatting>
  <conditionalFormatting sqref="AI9 AY9 AH8:AH9 AH24:AI25 AY24:AY25">
    <cfRule type="containsText" dxfId="603" priority="9" operator="containsText" text="Bajo">
      <formula>NOT(ISERROR(SEARCH(("Bajo"),(AH8))))</formula>
    </cfRule>
  </conditionalFormatting>
  <conditionalFormatting sqref="AV9 AE8:AE9 AE24:AE25 AV24:AV25">
    <cfRule type="containsText" dxfId="602" priority="15" operator="containsText" text="Catastrófico">
      <formula>NOT(ISERROR(SEARCH(("Catastrófico"),(AE8))))</formula>
    </cfRule>
  </conditionalFormatting>
  <conditionalFormatting sqref="AV9 AE8:AE9 AE24:AE25 AV24:AV25">
    <cfRule type="containsText" dxfId="601" priority="16" operator="containsText" text="Mayor">
      <formula>NOT(ISERROR(SEARCH(("Mayor"),(AE8))))</formula>
    </cfRule>
  </conditionalFormatting>
  <conditionalFormatting sqref="AV9 AE8:AE9 AE24:AE25 AV24:AV25">
    <cfRule type="containsText" dxfId="600" priority="18" operator="containsText" text="Menor">
      <formula>NOT(ISERROR(SEARCH(("Menor"),(AE8))))</formula>
    </cfRule>
  </conditionalFormatting>
  <conditionalFormatting sqref="AV9 AE8:AE9 AE24:AE25 AV24:AV25">
    <cfRule type="containsText" dxfId="599" priority="19" operator="containsText" text="Leve">
      <formula>NOT(ISERROR(SEARCH(("Leve"),(AE8))))</formula>
    </cfRule>
  </conditionalFormatting>
  <conditionalFormatting sqref="AT12">
    <cfRule type="containsText" dxfId="598" priority="39" operator="containsText" text="Muy Baja">
      <formula>NOT(ISERROR(SEARCH(("Muy Baja"),(AT12))))</formula>
    </cfRule>
  </conditionalFormatting>
  <conditionalFormatting sqref="AT12">
    <cfRule type="containsText" dxfId="597" priority="40" operator="containsText" text="Baja">
      <formula>NOT(ISERROR(SEARCH(("Baja"),(AT12))))</formula>
    </cfRule>
  </conditionalFormatting>
  <conditionalFormatting sqref="AT12">
    <cfRule type="containsText" dxfId="596" priority="41" operator="containsText" text="A l t a">
      <formula>NOT(ISERROR(SEARCH(("A l t a"),(AT12))))</formula>
    </cfRule>
  </conditionalFormatting>
  <conditionalFormatting sqref="AT12">
    <cfRule type="containsText" dxfId="595" priority="42" operator="containsText" text="Muy Alta">
      <formula>NOT(ISERROR(SEARCH(("Muy Alta"),(AT12))))</formula>
    </cfRule>
  </conditionalFormatting>
  <conditionalFormatting sqref="AT12">
    <cfRule type="cellIs" dxfId="594" priority="43" operator="equal">
      <formula>"Media"</formula>
    </cfRule>
  </conditionalFormatting>
  <conditionalFormatting sqref="AE10">
    <cfRule type="containsText" dxfId="593" priority="44" operator="containsText" text="Catastrófico">
      <formula>NOT(ISERROR(SEARCH(("Catastrófico"),(AE10))))</formula>
    </cfRule>
  </conditionalFormatting>
  <conditionalFormatting sqref="AE10">
    <cfRule type="containsText" dxfId="592" priority="45" operator="containsText" text="Mayor">
      <formula>NOT(ISERROR(SEARCH(("Mayor"),(AE10))))</formula>
    </cfRule>
  </conditionalFormatting>
  <conditionalFormatting sqref="AE10">
    <cfRule type="containsText" dxfId="591" priority="46" operator="containsText" text="Moderado">
      <formula>NOT(ISERROR(SEARCH(("Moderado"),(AE10))))</formula>
    </cfRule>
  </conditionalFormatting>
  <conditionalFormatting sqref="AE10">
    <cfRule type="containsText" dxfId="590" priority="47" operator="containsText" text="Menor">
      <formula>NOT(ISERROR(SEARCH(("Menor"),(AE10))))</formula>
    </cfRule>
  </conditionalFormatting>
  <conditionalFormatting sqref="AE10">
    <cfRule type="containsText" dxfId="589" priority="48" operator="containsText" text="Leve">
      <formula>NOT(ISERROR(SEARCH(("Leve"),(AE10))))</formula>
    </cfRule>
  </conditionalFormatting>
  <conditionalFormatting sqref="AH10">
    <cfRule type="containsText" dxfId="588" priority="49" operator="containsText" text="Extremo">
      <formula>NOT(ISERROR(SEARCH(("Extremo"),(AH10))))</formula>
    </cfRule>
  </conditionalFormatting>
  <conditionalFormatting sqref="AH10">
    <cfRule type="containsText" dxfId="587" priority="50" operator="containsText" text="Alto">
      <formula>NOT(ISERROR(SEARCH(("Alto"),(AH10))))</formula>
    </cfRule>
  </conditionalFormatting>
  <conditionalFormatting sqref="AH10">
    <cfRule type="containsText" dxfId="586" priority="51" operator="containsText" text="Moderado">
      <formula>NOT(ISERROR(SEARCH(("Moderado"),(AH10))))</formula>
    </cfRule>
  </conditionalFormatting>
  <conditionalFormatting sqref="AH10">
    <cfRule type="containsText" dxfId="585" priority="52" operator="containsText" text="Bajo">
      <formula>NOT(ISERROR(SEARCH(("Bajo"),(AH10))))</formula>
    </cfRule>
  </conditionalFormatting>
  <conditionalFormatting sqref="AD10">
    <cfRule type="containsText" dxfId="584" priority="53" operator="containsText" text="Muy Baja">
      <formula>NOT(ISERROR(SEARCH(("Muy Baja"),(AD10))))</formula>
    </cfRule>
  </conditionalFormatting>
  <conditionalFormatting sqref="AD10">
    <cfRule type="containsText" dxfId="583" priority="54" operator="containsText" text="Baja">
      <formula>NOT(ISERROR(SEARCH(("Baja"),(AD10))))</formula>
    </cfRule>
  </conditionalFormatting>
  <conditionalFormatting sqref="AD10">
    <cfRule type="containsText" dxfId="582" priority="55" operator="containsText" text="A l t a">
      <formula>NOT(ISERROR(SEARCH(("A l t a"),(AD10))))</formula>
    </cfRule>
  </conditionalFormatting>
  <conditionalFormatting sqref="AD10">
    <cfRule type="containsText" dxfId="581" priority="56" operator="containsText" text="Muy Alta">
      <formula>NOT(ISERROR(SEARCH(("Muy Alta"),(AD10))))</formula>
    </cfRule>
  </conditionalFormatting>
  <conditionalFormatting sqref="AD10">
    <cfRule type="cellIs" dxfId="580" priority="57" operator="equal">
      <formula>"Media"</formula>
    </cfRule>
  </conditionalFormatting>
  <conditionalFormatting sqref="J10">
    <cfRule type="containsText" dxfId="579" priority="59" operator="containsText" text="Muy Baja">
      <formula>NOT(ISERROR(SEARCH(("Muy Baja"),(J10))))</formula>
    </cfRule>
  </conditionalFormatting>
  <conditionalFormatting sqref="J10">
    <cfRule type="containsText" dxfId="578" priority="60" operator="containsText" text="Baja">
      <formula>NOT(ISERROR(SEARCH(("Baja"),(J10))))</formula>
    </cfRule>
  </conditionalFormatting>
  <conditionalFormatting sqref="J10">
    <cfRule type="containsText" dxfId="577" priority="61" operator="containsText" text="A l t a">
      <formula>NOT(ISERROR(SEARCH(("A l t a"),(J10))))</formula>
    </cfRule>
  </conditionalFormatting>
  <conditionalFormatting sqref="J10">
    <cfRule type="containsText" dxfId="576" priority="62" operator="containsText" text="Muy Alta">
      <formula>NOT(ISERROR(SEARCH(("Muy Alta"),(J10))))</formula>
    </cfRule>
  </conditionalFormatting>
  <conditionalFormatting sqref="J10">
    <cfRule type="cellIs" dxfId="575" priority="63" operator="equal">
      <formula>"Media"</formula>
    </cfRule>
  </conditionalFormatting>
  <conditionalFormatting sqref="I10">
    <cfRule type="containsText" dxfId="574" priority="64" operator="containsText" text="Muy Baja">
      <formula>NOT(ISERROR(SEARCH(("Muy Baja"),(I10))))</formula>
    </cfRule>
  </conditionalFormatting>
  <conditionalFormatting sqref="I10">
    <cfRule type="containsText" dxfId="573" priority="65" operator="containsText" text="Baja">
      <formula>NOT(ISERROR(SEARCH(("Baja"),(I10))))</formula>
    </cfRule>
  </conditionalFormatting>
  <conditionalFormatting sqref="I10">
    <cfRule type="containsText" dxfId="572" priority="66" operator="containsText" text="A l t a">
      <formula>NOT(ISERROR(SEARCH(("A l t a"),(I10))))</formula>
    </cfRule>
  </conditionalFormatting>
  <conditionalFormatting sqref="I10">
    <cfRule type="containsText" dxfId="571" priority="67" operator="containsText" text="Muy Alta">
      <formula>NOT(ISERROR(SEARCH(("Muy Alta"),(I10))))</formula>
    </cfRule>
  </conditionalFormatting>
  <conditionalFormatting sqref="I10">
    <cfRule type="cellIs" dxfId="570" priority="68" operator="equal">
      <formula>"Media"</formula>
    </cfRule>
  </conditionalFormatting>
  <conditionalFormatting sqref="AT10">
    <cfRule type="containsText" dxfId="569" priority="69" operator="containsText" text="Muy Baja">
      <formula>NOT(ISERROR(SEARCH(("Muy Baja"),(AT10))))</formula>
    </cfRule>
  </conditionalFormatting>
  <conditionalFormatting sqref="AT10">
    <cfRule type="containsText" dxfId="568" priority="70" operator="containsText" text="Baja">
      <formula>NOT(ISERROR(SEARCH(("Baja"),(AT10))))</formula>
    </cfRule>
  </conditionalFormatting>
  <conditionalFormatting sqref="AT10">
    <cfRule type="containsText" dxfId="567" priority="71" operator="containsText" text="A l t a">
      <formula>NOT(ISERROR(SEARCH(("A l t a"),(AT10))))</formula>
    </cfRule>
  </conditionalFormatting>
  <conditionalFormatting sqref="AT10">
    <cfRule type="containsText" dxfId="566" priority="72" operator="containsText" text="Muy Alta">
      <formula>NOT(ISERROR(SEARCH(("Muy Alta"),(AT10))))</formula>
    </cfRule>
  </conditionalFormatting>
  <conditionalFormatting sqref="AT10">
    <cfRule type="cellIs" dxfId="565" priority="73" operator="equal">
      <formula>"Media"</formula>
    </cfRule>
  </conditionalFormatting>
  <conditionalFormatting sqref="AV25">
    <cfRule type="containsText" dxfId="564" priority="74" operator="containsText" text="Catastrófico">
      <formula>NOT(ISERROR(SEARCH(("Catastrófico"),(AV25))))</formula>
    </cfRule>
  </conditionalFormatting>
  <conditionalFormatting sqref="AV25">
    <cfRule type="containsText" dxfId="563" priority="75" operator="containsText" text="Mayor">
      <formula>NOT(ISERROR(SEARCH(("Mayor"),(AV25))))</formula>
    </cfRule>
  </conditionalFormatting>
  <conditionalFormatting sqref="AV25">
    <cfRule type="containsText" dxfId="562" priority="76" operator="containsText" text="Moderado">
      <formula>NOT(ISERROR(SEARCH(("Moderado"),(AV25))))</formula>
    </cfRule>
  </conditionalFormatting>
  <conditionalFormatting sqref="AV25">
    <cfRule type="containsText" dxfId="561" priority="77" operator="containsText" text="Menor">
      <formula>NOT(ISERROR(SEARCH(("Menor"),(AV25))))</formula>
    </cfRule>
  </conditionalFormatting>
  <conditionalFormatting sqref="AV25">
    <cfRule type="containsText" dxfId="560" priority="78" operator="containsText" text="Leve">
      <formula>NOT(ISERROR(SEARCH(("Leve"),(AV25))))</formula>
    </cfRule>
  </conditionalFormatting>
  <conditionalFormatting sqref="AY10">
    <cfRule type="containsText" dxfId="559" priority="79" operator="containsText" text="Extremo">
      <formula>NOT(ISERROR(SEARCH(("Extremo"),(AY10))))</formula>
    </cfRule>
  </conditionalFormatting>
  <conditionalFormatting sqref="AY10">
    <cfRule type="containsText" dxfId="558" priority="80" operator="containsText" text="Alto">
      <formula>NOT(ISERROR(SEARCH(("Alto"),(AY10))))</formula>
    </cfRule>
  </conditionalFormatting>
  <conditionalFormatting sqref="AY10">
    <cfRule type="containsText" dxfId="557" priority="81" operator="containsText" text="Moderado">
      <formula>NOT(ISERROR(SEARCH(("Moderado"),(AY10))))</formula>
    </cfRule>
  </conditionalFormatting>
  <conditionalFormatting sqref="AY10">
    <cfRule type="containsText" dxfId="556" priority="82" operator="containsText" text="Bajo">
      <formula>NOT(ISERROR(SEARCH(("Bajo"),(AY10))))</formula>
    </cfRule>
  </conditionalFormatting>
  <conditionalFormatting sqref="AE11">
    <cfRule type="containsText" dxfId="555" priority="83" operator="containsText" text="Catastrófico">
      <formula>NOT(ISERROR(SEARCH(("Catastrófico"),(AE11))))</formula>
    </cfRule>
  </conditionalFormatting>
  <conditionalFormatting sqref="AE11">
    <cfRule type="containsText" dxfId="554" priority="84" operator="containsText" text="Mayor">
      <formula>NOT(ISERROR(SEARCH(("Mayor"),(AE11))))</formula>
    </cfRule>
  </conditionalFormatting>
  <conditionalFormatting sqref="AE11">
    <cfRule type="containsText" dxfId="553" priority="85" operator="containsText" text="Moderado">
      <formula>NOT(ISERROR(SEARCH(("Moderado"),(AE11))))</formula>
    </cfRule>
  </conditionalFormatting>
  <conditionalFormatting sqref="AE11">
    <cfRule type="containsText" dxfId="552" priority="86" operator="containsText" text="Menor">
      <formula>NOT(ISERROR(SEARCH(("Menor"),(AE11))))</formula>
    </cfRule>
  </conditionalFormatting>
  <conditionalFormatting sqref="AE11">
    <cfRule type="containsText" dxfId="551" priority="87" operator="containsText" text="Leve">
      <formula>NOT(ISERROR(SEARCH(("Leve"),(AE11))))</formula>
    </cfRule>
  </conditionalFormatting>
  <conditionalFormatting sqref="AH11">
    <cfRule type="containsText" dxfId="550" priority="88" operator="containsText" text="Extremo">
      <formula>NOT(ISERROR(SEARCH(("Extremo"),(AH11))))</formula>
    </cfRule>
  </conditionalFormatting>
  <conditionalFormatting sqref="AH11">
    <cfRule type="containsText" dxfId="549" priority="89" operator="containsText" text="Alto">
      <formula>NOT(ISERROR(SEARCH(("Alto"),(AH11))))</formula>
    </cfRule>
  </conditionalFormatting>
  <conditionalFormatting sqref="AH11">
    <cfRule type="containsText" dxfId="548" priority="90" operator="containsText" text="Moderado">
      <formula>NOT(ISERROR(SEARCH(("Moderado"),(AH11))))</formula>
    </cfRule>
  </conditionalFormatting>
  <conditionalFormatting sqref="AH11">
    <cfRule type="containsText" dxfId="547" priority="91" operator="containsText" text="Bajo">
      <formula>NOT(ISERROR(SEARCH(("Bajo"),(AH11))))</formula>
    </cfRule>
  </conditionalFormatting>
  <conditionalFormatting sqref="AD11">
    <cfRule type="containsText" dxfId="546" priority="92" operator="containsText" text="Muy Baja">
      <formula>NOT(ISERROR(SEARCH(("Muy Baja"),(AD11))))</formula>
    </cfRule>
  </conditionalFormatting>
  <conditionalFormatting sqref="AD11">
    <cfRule type="containsText" dxfId="545" priority="93" operator="containsText" text="Baja">
      <formula>NOT(ISERROR(SEARCH(("Baja"),(AD11))))</formula>
    </cfRule>
  </conditionalFormatting>
  <conditionalFormatting sqref="AD11">
    <cfRule type="containsText" dxfId="544" priority="94" operator="containsText" text="A l t a">
      <formula>NOT(ISERROR(SEARCH(("A l t a"),(AD11))))</formula>
    </cfRule>
  </conditionalFormatting>
  <conditionalFormatting sqref="AD11">
    <cfRule type="containsText" dxfId="543" priority="95" operator="containsText" text="Muy Alta">
      <formula>NOT(ISERROR(SEARCH(("Muy Alta"),(AD11))))</formula>
    </cfRule>
  </conditionalFormatting>
  <conditionalFormatting sqref="AD11">
    <cfRule type="cellIs" dxfId="542" priority="96" operator="equal">
      <formula>"Media"</formula>
    </cfRule>
  </conditionalFormatting>
  <conditionalFormatting sqref="J11">
    <cfRule type="containsText" dxfId="541" priority="97" operator="containsText" text="Muy Baja">
      <formula>NOT(ISERROR(SEARCH(("Muy Baja"),(J11))))</formula>
    </cfRule>
  </conditionalFormatting>
  <conditionalFormatting sqref="J11">
    <cfRule type="containsText" dxfId="540" priority="98" operator="containsText" text="Baja">
      <formula>NOT(ISERROR(SEARCH(("Baja"),(J11))))</formula>
    </cfRule>
  </conditionalFormatting>
  <conditionalFormatting sqref="J11">
    <cfRule type="containsText" dxfId="539" priority="99" operator="containsText" text="A l t a">
      <formula>NOT(ISERROR(SEARCH(("A l t a"),(J11))))</formula>
    </cfRule>
  </conditionalFormatting>
  <conditionalFormatting sqref="J11">
    <cfRule type="containsText" dxfId="538" priority="100" operator="containsText" text="Muy Alta">
      <formula>NOT(ISERROR(SEARCH(("Muy Alta"),(J11))))</formula>
    </cfRule>
  </conditionalFormatting>
  <conditionalFormatting sqref="J11">
    <cfRule type="cellIs" dxfId="537" priority="101" operator="equal">
      <formula>"Media"</formula>
    </cfRule>
  </conditionalFormatting>
  <conditionalFormatting sqref="I11">
    <cfRule type="containsText" dxfId="536" priority="102" operator="containsText" text="Muy Baja">
      <formula>NOT(ISERROR(SEARCH(("Muy Baja"),(I11))))</formula>
    </cfRule>
  </conditionalFormatting>
  <conditionalFormatting sqref="I11">
    <cfRule type="containsText" dxfId="535" priority="103" operator="containsText" text="Baja">
      <formula>NOT(ISERROR(SEARCH(("Baja"),(I11))))</formula>
    </cfRule>
  </conditionalFormatting>
  <conditionalFormatting sqref="I11">
    <cfRule type="containsText" dxfId="534" priority="104" operator="containsText" text="A l t a">
      <formula>NOT(ISERROR(SEARCH(("A l t a"),(I11))))</formula>
    </cfRule>
  </conditionalFormatting>
  <conditionalFormatting sqref="I11">
    <cfRule type="containsText" dxfId="533" priority="105" operator="containsText" text="Muy Alta">
      <formula>NOT(ISERROR(SEARCH(("Muy Alta"),(I11))))</formula>
    </cfRule>
  </conditionalFormatting>
  <conditionalFormatting sqref="I11">
    <cfRule type="cellIs" dxfId="532" priority="106" operator="equal">
      <formula>"Media"</formula>
    </cfRule>
  </conditionalFormatting>
  <conditionalFormatting sqref="AT11">
    <cfRule type="containsText" dxfId="531" priority="107" operator="containsText" text="Muy Baja">
      <formula>NOT(ISERROR(SEARCH(("Muy Baja"),(AT11))))</formula>
    </cfRule>
  </conditionalFormatting>
  <conditionalFormatting sqref="AT11">
    <cfRule type="containsText" dxfId="530" priority="108" operator="containsText" text="Baja">
      <formula>NOT(ISERROR(SEARCH(("Baja"),(AT11))))</formula>
    </cfRule>
  </conditionalFormatting>
  <conditionalFormatting sqref="AT11">
    <cfRule type="containsText" dxfId="529" priority="109" operator="containsText" text="A l t a">
      <formula>NOT(ISERROR(SEARCH(("A l t a"),(AT11))))</formula>
    </cfRule>
  </conditionalFormatting>
  <conditionalFormatting sqref="AT11">
    <cfRule type="containsText" dxfId="528" priority="110" operator="containsText" text="Muy Alta">
      <formula>NOT(ISERROR(SEARCH(("Muy Alta"),(AT11))))</formula>
    </cfRule>
  </conditionalFormatting>
  <conditionalFormatting sqref="AT11">
    <cfRule type="cellIs" dxfId="527" priority="111" operator="equal">
      <formula>"Media"</formula>
    </cfRule>
  </conditionalFormatting>
  <conditionalFormatting sqref="AY11">
    <cfRule type="containsText" dxfId="526" priority="112" operator="containsText" text="Extremo">
      <formula>NOT(ISERROR(SEARCH(("Extremo"),(AY11))))</formula>
    </cfRule>
  </conditionalFormatting>
  <conditionalFormatting sqref="AY11">
    <cfRule type="containsText" dxfId="525" priority="113" operator="containsText" text="Alto">
      <formula>NOT(ISERROR(SEARCH(("Alto"),(AY11))))</formula>
    </cfRule>
  </conditionalFormatting>
  <conditionalFormatting sqref="AY11">
    <cfRule type="containsText" dxfId="524" priority="114" operator="containsText" text="Moderado">
      <formula>NOT(ISERROR(SEARCH(("Moderado"),(AY11))))</formula>
    </cfRule>
  </conditionalFormatting>
  <conditionalFormatting sqref="AY11">
    <cfRule type="containsText" dxfId="523" priority="115" operator="containsText" text="Bajo">
      <formula>NOT(ISERROR(SEARCH(("Bajo"),(AY11))))</formula>
    </cfRule>
  </conditionalFormatting>
  <conditionalFormatting sqref="K10:K11">
    <cfRule type="containsText" dxfId="522" priority="116" operator="containsText" text="Muy Baja">
      <formula>NOT(ISERROR(SEARCH(("Muy Baja"),(K10))))</formula>
    </cfRule>
  </conditionalFormatting>
  <conditionalFormatting sqref="K10:K11">
    <cfRule type="containsText" dxfId="521" priority="117" operator="containsText" text="Baja">
      <formula>NOT(ISERROR(SEARCH(("Baja"),(K10))))</formula>
    </cfRule>
  </conditionalFormatting>
  <conditionalFormatting sqref="K10:K11">
    <cfRule type="containsText" dxfId="520" priority="118" operator="containsText" text="A l t a">
      <formula>NOT(ISERROR(SEARCH(("A l t a"),(K10))))</formula>
    </cfRule>
  </conditionalFormatting>
  <conditionalFormatting sqref="K10:K11">
    <cfRule type="containsText" dxfId="519" priority="119" operator="containsText" text="Muy Alta">
      <formula>NOT(ISERROR(SEARCH(("Muy Alta"),(K10))))</formula>
    </cfRule>
  </conditionalFormatting>
  <conditionalFormatting sqref="K10:K11">
    <cfRule type="cellIs" dxfId="518" priority="120" operator="equal">
      <formula>"Media"</formula>
    </cfRule>
  </conditionalFormatting>
  <conditionalFormatting sqref="L10:AC11">
    <cfRule type="containsText" dxfId="517" priority="121" operator="containsText" text="Muy Baja">
      <formula>NOT(ISERROR(SEARCH(("Muy Baja"),(L10))))</formula>
    </cfRule>
  </conditionalFormatting>
  <conditionalFormatting sqref="L10:AC11">
    <cfRule type="containsText" dxfId="516" priority="122" operator="containsText" text="Baja">
      <formula>NOT(ISERROR(SEARCH(("Baja"),(L10))))</formula>
    </cfRule>
  </conditionalFormatting>
  <conditionalFormatting sqref="L10:AC11">
    <cfRule type="containsText" dxfId="515" priority="123" operator="containsText" text="A l t a">
      <formula>NOT(ISERROR(SEARCH(("A l t a"),(L10))))</formula>
    </cfRule>
  </conditionalFormatting>
  <conditionalFormatting sqref="L10:AC11">
    <cfRule type="containsText" dxfId="514" priority="124" operator="containsText" text="Muy Alta">
      <formula>NOT(ISERROR(SEARCH(("Muy Alta"),(L10))))</formula>
    </cfRule>
  </conditionalFormatting>
  <conditionalFormatting sqref="L10:AC11">
    <cfRule type="cellIs" dxfId="513" priority="125" operator="equal">
      <formula>"Media"</formula>
    </cfRule>
  </conditionalFormatting>
  <conditionalFormatting sqref="AI10:AI11">
    <cfRule type="containsText" dxfId="512" priority="126" operator="containsText" text="Extremo">
      <formula>NOT(ISERROR(SEARCH(("Extremo"),(AI10))))</formula>
    </cfRule>
  </conditionalFormatting>
  <conditionalFormatting sqref="AI10:AI11">
    <cfRule type="containsText" dxfId="511" priority="127" operator="containsText" text="Alto">
      <formula>NOT(ISERROR(SEARCH(("Alto"),(AI10))))</formula>
    </cfRule>
  </conditionalFormatting>
  <conditionalFormatting sqref="AI10:AI11">
    <cfRule type="containsText" dxfId="510" priority="128" operator="containsText" text="Moderado">
      <formula>NOT(ISERROR(SEARCH(("Moderado"),(AI10))))</formula>
    </cfRule>
  </conditionalFormatting>
  <conditionalFormatting sqref="AI10:AI11">
    <cfRule type="containsText" dxfId="509" priority="129" operator="containsText" text="Bajo">
      <formula>NOT(ISERROR(SEARCH(("Bajo"),(AI10))))</formula>
    </cfRule>
  </conditionalFormatting>
  <conditionalFormatting sqref="AI10:AI11">
    <cfRule type="containsText" dxfId="508" priority="130" operator="containsText" text="Extremo">
      <formula>NOT(ISERROR(SEARCH(("Extremo"),(AI10))))</formula>
    </cfRule>
  </conditionalFormatting>
  <conditionalFormatting sqref="AI10:AI11">
    <cfRule type="containsText" dxfId="507" priority="131" operator="containsText" text="Alto">
      <formula>NOT(ISERROR(SEARCH(("Alto"),(AI10))))</formula>
    </cfRule>
  </conditionalFormatting>
  <conditionalFormatting sqref="AI10:AI11">
    <cfRule type="containsText" dxfId="506" priority="132" operator="containsText" text="Moderado">
      <formula>NOT(ISERROR(SEARCH(("Moderado"),(AI10))))</formula>
    </cfRule>
  </conditionalFormatting>
  <conditionalFormatting sqref="AI10:AI11">
    <cfRule type="containsText" dxfId="505" priority="133" operator="containsText" text="Bajo">
      <formula>NOT(ISERROR(SEARCH(("Bajo"),(AI10))))</formula>
    </cfRule>
  </conditionalFormatting>
  <conditionalFormatting sqref="AI11">
    <cfRule type="containsText" dxfId="504" priority="134" operator="containsText" text="Extremo">
      <formula>NOT(ISERROR(SEARCH(("Extremo"),(AI11))))</formula>
    </cfRule>
  </conditionalFormatting>
  <conditionalFormatting sqref="AI11">
    <cfRule type="containsText" dxfId="503" priority="135" operator="containsText" text="Alto">
      <formula>NOT(ISERROR(SEARCH(("Alto"),(AI11))))</formula>
    </cfRule>
  </conditionalFormatting>
  <conditionalFormatting sqref="AI11">
    <cfRule type="containsText" dxfId="502" priority="136" operator="containsText" text="Moderado">
      <formula>NOT(ISERROR(SEARCH(("Moderado"),(AI11))))</formula>
    </cfRule>
  </conditionalFormatting>
  <conditionalFormatting sqref="AI11">
    <cfRule type="containsText" dxfId="501" priority="137" operator="containsText" text="Bajo">
      <formula>NOT(ISERROR(SEARCH(("Bajo"),(AI11))))</formula>
    </cfRule>
  </conditionalFormatting>
  <conditionalFormatting sqref="AE12">
    <cfRule type="containsText" dxfId="500" priority="142" operator="containsText" text="Catastrófico">
      <formula>NOT(ISERROR(SEARCH(("Catastrófico"),(AE12))))</formula>
    </cfRule>
  </conditionalFormatting>
  <conditionalFormatting sqref="AE12">
    <cfRule type="containsText" dxfId="499" priority="143" operator="containsText" text="Mayor">
      <formula>NOT(ISERROR(SEARCH(("Mayor"),(AE12))))</formula>
    </cfRule>
  </conditionalFormatting>
  <conditionalFormatting sqref="AE12">
    <cfRule type="containsText" dxfId="498" priority="144" operator="containsText" text="Moderado">
      <formula>NOT(ISERROR(SEARCH(("Moderado"),(AE12))))</formula>
    </cfRule>
  </conditionalFormatting>
  <conditionalFormatting sqref="AE12">
    <cfRule type="containsText" dxfId="497" priority="145" operator="containsText" text="Menor">
      <formula>NOT(ISERROR(SEARCH(("Menor"),(AE12))))</formula>
    </cfRule>
  </conditionalFormatting>
  <conditionalFormatting sqref="AE12">
    <cfRule type="containsText" dxfId="496" priority="146" operator="containsText" text="Leve">
      <formula>NOT(ISERROR(SEARCH(("Leve"),(AE12))))</formula>
    </cfRule>
  </conditionalFormatting>
  <conditionalFormatting sqref="AI12">
    <cfRule type="containsText" dxfId="495" priority="147" operator="containsText" text="Extremo">
      <formula>NOT(ISERROR(SEARCH(("Extremo"),(AI12))))</formula>
    </cfRule>
  </conditionalFormatting>
  <conditionalFormatting sqref="AI12">
    <cfRule type="containsText" dxfId="494" priority="148" operator="containsText" text="Alto">
      <formula>NOT(ISERROR(SEARCH(("Alto"),(AI12))))</formula>
    </cfRule>
  </conditionalFormatting>
  <conditionalFormatting sqref="AI12">
    <cfRule type="containsText" dxfId="493" priority="149" operator="containsText" text="Moderado">
      <formula>NOT(ISERROR(SEARCH(("Moderado"),(AI12))))</formula>
    </cfRule>
  </conditionalFormatting>
  <conditionalFormatting sqref="AI12">
    <cfRule type="containsText" dxfId="492" priority="150" operator="containsText" text="Bajo">
      <formula>NOT(ISERROR(SEARCH(("Bajo"),(AI12))))</formula>
    </cfRule>
  </conditionalFormatting>
  <conditionalFormatting sqref="K12">
    <cfRule type="containsText" dxfId="491" priority="151" operator="containsText" text="Muy Baja">
      <formula>NOT(ISERROR(SEARCH(("Muy Baja"),(K12))))</formula>
    </cfRule>
  </conditionalFormatting>
  <conditionalFormatting sqref="K12">
    <cfRule type="containsText" dxfId="490" priority="152" operator="containsText" text="Baja">
      <formula>NOT(ISERROR(SEARCH(("Baja"),(K12))))</formula>
    </cfRule>
  </conditionalFormatting>
  <conditionalFormatting sqref="K12">
    <cfRule type="containsText" dxfId="489" priority="153" operator="containsText" text="A l t a">
      <formula>NOT(ISERROR(SEARCH(("A l t a"),(K12))))</formula>
    </cfRule>
  </conditionalFormatting>
  <conditionalFormatting sqref="K12">
    <cfRule type="containsText" dxfId="488" priority="154" operator="containsText" text="Muy Alta">
      <formula>NOT(ISERROR(SEARCH(("Muy Alta"),(K12))))</formula>
    </cfRule>
  </conditionalFormatting>
  <conditionalFormatting sqref="K12">
    <cfRule type="cellIs" dxfId="487" priority="155" operator="equal">
      <formula>"Media"</formula>
    </cfRule>
  </conditionalFormatting>
  <conditionalFormatting sqref="L12:AD12">
    <cfRule type="containsText" dxfId="486" priority="156" operator="containsText" text="Muy Baja">
      <formula>NOT(ISERROR(SEARCH(("Muy Baja"),(L12))))</formula>
    </cfRule>
  </conditionalFormatting>
  <conditionalFormatting sqref="L12:AD12">
    <cfRule type="containsText" dxfId="485" priority="157" operator="containsText" text="Baja">
      <formula>NOT(ISERROR(SEARCH(("Baja"),(L12))))</formula>
    </cfRule>
  </conditionalFormatting>
  <conditionalFormatting sqref="L12:AD12">
    <cfRule type="containsText" dxfId="484" priority="158" operator="containsText" text="A l t a">
      <formula>NOT(ISERROR(SEARCH(("A l t a"),(L12))))</formula>
    </cfRule>
  </conditionalFormatting>
  <conditionalFormatting sqref="L12:AD12">
    <cfRule type="containsText" dxfId="483" priority="159" operator="containsText" text="Muy Alta">
      <formula>NOT(ISERROR(SEARCH(("Muy Alta"),(L12))))</formula>
    </cfRule>
  </conditionalFormatting>
  <conditionalFormatting sqref="L12:AD12">
    <cfRule type="cellIs" dxfId="482" priority="160" operator="equal">
      <formula>"Media"</formula>
    </cfRule>
  </conditionalFormatting>
  <conditionalFormatting sqref="AE13">
    <cfRule type="containsText" dxfId="481" priority="161" operator="containsText" text="Catastrófico">
      <formula>NOT(ISERROR(SEARCH(("Catastrófico"),(AE13))))</formula>
    </cfRule>
  </conditionalFormatting>
  <conditionalFormatting sqref="AE13">
    <cfRule type="containsText" dxfId="480" priority="162" operator="containsText" text="Mayor">
      <formula>NOT(ISERROR(SEARCH(("Mayor"),(AE13))))</formula>
    </cfRule>
  </conditionalFormatting>
  <conditionalFormatting sqref="AE13">
    <cfRule type="containsText" dxfId="479" priority="163" operator="containsText" text="Moderado">
      <formula>NOT(ISERROR(SEARCH(("Moderado"),(AE13))))</formula>
    </cfRule>
  </conditionalFormatting>
  <conditionalFormatting sqref="AE13">
    <cfRule type="containsText" dxfId="478" priority="164" operator="containsText" text="Menor">
      <formula>NOT(ISERROR(SEARCH(("Menor"),(AE13))))</formula>
    </cfRule>
  </conditionalFormatting>
  <conditionalFormatting sqref="AE13">
    <cfRule type="containsText" dxfId="477" priority="165" operator="containsText" text="Leve">
      <formula>NOT(ISERROR(SEARCH(("Leve"),(AE13))))</formula>
    </cfRule>
  </conditionalFormatting>
  <conditionalFormatting sqref="AI13">
    <cfRule type="containsText" dxfId="476" priority="166" operator="containsText" text="Extremo">
      <formula>NOT(ISERROR(SEARCH(("Extremo"),(AI13))))</formula>
    </cfRule>
  </conditionalFormatting>
  <conditionalFormatting sqref="AI13">
    <cfRule type="containsText" dxfId="475" priority="167" operator="containsText" text="Alto">
      <formula>NOT(ISERROR(SEARCH(("Alto"),(AI13))))</formula>
    </cfRule>
  </conditionalFormatting>
  <conditionalFormatting sqref="AI13">
    <cfRule type="containsText" dxfId="474" priority="168" operator="containsText" text="Moderado">
      <formula>NOT(ISERROR(SEARCH(("Moderado"),(AI13))))</formula>
    </cfRule>
  </conditionalFormatting>
  <conditionalFormatting sqref="AI13">
    <cfRule type="containsText" dxfId="473" priority="169" operator="containsText" text="Bajo">
      <formula>NOT(ISERROR(SEARCH(("Bajo"),(AI13))))</formula>
    </cfRule>
  </conditionalFormatting>
  <conditionalFormatting sqref="K13">
    <cfRule type="containsText" dxfId="472" priority="170" operator="containsText" text="Muy Baja">
      <formula>NOT(ISERROR(SEARCH(("Muy Baja"),(K13))))</formula>
    </cfRule>
  </conditionalFormatting>
  <conditionalFormatting sqref="K13">
    <cfRule type="containsText" dxfId="471" priority="171" operator="containsText" text="Baja">
      <formula>NOT(ISERROR(SEARCH(("Baja"),(K13))))</formula>
    </cfRule>
  </conditionalFormatting>
  <conditionalFormatting sqref="K13">
    <cfRule type="containsText" dxfId="470" priority="172" operator="containsText" text="A l t a">
      <formula>NOT(ISERROR(SEARCH(("A l t a"),(K13))))</formula>
    </cfRule>
  </conditionalFormatting>
  <conditionalFormatting sqref="K13">
    <cfRule type="containsText" dxfId="469" priority="173" operator="containsText" text="Muy Alta">
      <formula>NOT(ISERROR(SEARCH(("Muy Alta"),(K13))))</formula>
    </cfRule>
  </conditionalFormatting>
  <conditionalFormatting sqref="K13">
    <cfRule type="cellIs" dxfId="468" priority="174" operator="equal">
      <formula>"Media"</formula>
    </cfRule>
  </conditionalFormatting>
  <conditionalFormatting sqref="L13:AD13">
    <cfRule type="containsText" dxfId="467" priority="175" operator="containsText" text="Muy Baja">
      <formula>NOT(ISERROR(SEARCH(("Muy Baja"),(L13))))</formula>
    </cfRule>
  </conditionalFormatting>
  <conditionalFormatting sqref="L13:AD13">
    <cfRule type="containsText" dxfId="466" priority="176" operator="containsText" text="Baja">
      <formula>NOT(ISERROR(SEARCH(("Baja"),(L13))))</formula>
    </cfRule>
  </conditionalFormatting>
  <conditionalFormatting sqref="L13:AD13">
    <cfRule type="containsText" dxfId="465" priority="177" operator="containsText" text="A l t a">
      <formula>NOT(ISERROR(SEARCH(("A l t a"),(L13))))</formula>
    </cfRule>
  </conditionalFormatting>
  <conditionalFormatting sqref="L13:AD13">
    <cfRule type="containsText" dxfId="464" priority="178" operator="containsText" text="Muy Alta">
      <formula>NOT(ISERROR(SEARCH(("Muy Alta"),(L13))))</formula>
    </cfRule>
  </conditionalFormatting>
  <conditionalFormatting sqref="L13:AD13">
    <cfRule type="cellIs" dxfId="463" priority="179" operator="equal">
      <formula>"Media"</formula>
    </cfRule>
  </conditionalFormatting>
  <conditionalFormatting sqref="J12:J13">
    <cfRule type="containsText" dxfId="462" priority="180" operator="containsText" text="Muy Baja">
      <formula>NOT(ISERROR(SEARCH(("Muy Baja"),(J12))))</formula>
    </cfRule>
  </conditionalFormatting>
  <conditionalFormatting sqref="J12:J13">
    <cfRule type="containsText" dxfId="461" priority="181" operator="containsText" text="Baja">
      <formula>NOT(ISERROR(SEARCH(("Baja"),(J12))))</formula>
    </cfRule>
  </conditionalFormatting>
  <conditionalFormatting sqref="J12:J13">
    <cfRule type="containsText" dxfId="460" priority="182" operator="containsText" text="A l t a">
      <formula>NOT(ISERROR(SEARCH(("A l t a"),(J12))))</formula>
    </cfRule>
  </conditionalFormatting>
  <conditionalFormatting sqref="J12:J13">
    <cfRule type="containsText" dxfId="459" priority="183" operator="containsText" text="Muy Alta">
      <formula>NOT(ISERROR(SEARCH(("Muy Alta"),(J12))))</formula>
    </cfRule>
  </conditionalFormatting>
  <conditionalFormatting sqref="J12:J13">
    <cfRule type="cellIs" dxfId="458" priority="184" operator="equal">
      <formula>"Media"</formula>
    </cfRule>
  </conditionalFormatting>
  <conditionalFormatting sqref="I12:I13">
    <cfRule type="containsText" dxfId="457" priority="185" operator="containsText" text="Muy Baja">
      <formula>NOT(ISERROR(SEARCH(("Muy Baja"),(I12))))</formula>
    </cfRule>
  </conditionalFormatting>
  <conditionalFormatting sqref="I12:I13">
    <cfRule type="containsText" dxfId="456" priority="186" operator="containsText" text="Baja">
      <formula>NOT(ISERROR(SEARCH(("Baja"),(I12))))</formula>
    </cfRule>
  </conditionalFormatting>
  <conditionalFormatting sqref="I12:I13">
    <cfRule type="containsText" dxfId="455" priority="187" operator="containsText" text="A l t a">
      <formula>NOT(ISERROR(SEARCH(("A l t a"),(I12))))</formula>
    </cfRule>
  </conditionalFormatting>
  <conditionalFormatting sqref="I12:I13">
    <cfRule type="containsText" dxfId="454" priority="188" operator="containsText" text="Muy Alta">
      <formula>NOT(ISERROR(SEARCH(("Muy Alta"),(I12))))</formula>
    </cfRule>
  </conditionalFormatting>
  <conditionalFormatting sqref="I12:I13">
    <cfRule type="cellIs" dxfId="453" priority="189" operator="equal">
      <formula>"Media"</formula>
    </cfRule>
  </conditionalFormatting>
  <conditionalFormatting sqref="AH12:AH13">
    <cfRule type="containsText" dxfId="452" priority="190" operator="containsText" text="Extremo">
      <formula>NOT(ISERROR(SEARCH(("Extremo"),(AH12))))</formula>
    </cfRule>
  </conditionalFormatting>
  <conditionalFormatting sqref="AH12:AH13">
    <cfRule type="containsText" dxfId="451" priority="191" operator="containsText" text="Alto">
      <formula>NOT(ISERROR(SEARCH(("Alto"),(AH12))))</formula>
    </cfRule>
  </conditionalFormatting>
  <conditionalFormatting sqref="AH12:AH13">
    <cfRule type="containsText" dxfId="450" priority="192" operator="containsText" text="Moderado">
      <formula>NOT(ISERROR(SEARCH(("Moderado"),(AH12))))</formula>
    </cfRule>
  </conditionalFormatting>
  <conditionalFormatting sqref="AH12:AH13">
    <cfRule type="containsText" dxfId="449" priority="193" operator="containsText" text="Bajo">
      <formula>NOT(ISERROR(SEARCH(("Bajo"),(AH12))))</formula>
    </cfRule>
  </conditionalFormatting>
  <conditionalFormatting sqref="AT13">
    <cfRule type="containsText" dxfId="448" priority="194" operator="containsText" text="Muy Baja">
      <formula>NOT(ISERROR(SEARCH(("Muy Baja"),(AT13))))</formula>
    </cfRule>
  </conditionalFormatting>
  <conditionalFormatting sqref="AT13">
    <cfRule type="containsText" dxfId="447" priority="195" operator="containsText" text="Baja">
      <formula>NOT(ISERROR(SEARCH(("Baja"),(AT13))))</formula>
    </cfRule>
  </conditionalFormatting>
  <conditionalFormatting sqref="AT13">
    <cfRule type="containsText" dxfId="446" priority="196" operator="containsText" text="A l t a">
      <formula>NOT(ISERROR(SEARCH(("A l t a"),(AT13))))</formula>
    </cfRule>
  </conditionalFormatting>
  <conditionalFormatting sqref="AT13">
    <cfRule type="containsText" dxfId="445" priority="197" operator="containsText" text="Muy Alta">
      <formula>NOT(ISERROR(SEARCH(("Muy Alta"),(AT13))))</formula>
    </cfRule>
  </conditionalFormatting>
  <conditionalFormatting sqref="AT13">
    <cfRule type="cellIs" dxfId="444" priority="198" operator="equal">
      <formula>"Media"</formula>
    </cfRule>
  </conditionalFormatting>
  <conditionalFormatting sqref="I8">
    <cfRule type="containsText" dxfId="443" priority="214" operator="containsText" text="Muy Baja">
      <formula>NOT(ISERROR(SEARCH(("Muy Baja"),(I8))))</formula>
    </cfRule>
  </conditionalFormatting>
  <conditionalFormatting sqref="I8">
    <cfRule type="containsText" dxfId="442" priority="215" operator="containsText" text="Baja">
      <formula>NOT(ISERROR(SEARCH(("Baja"),(I8))))</formula>
    </cfRule>
  </conditionalFormatting>
  <conditionalFormatting sqref="I8">
    <cfRule type="containsText" dxfId="441" priority="216" operator="containsText" text="A l t a">
      <formula>NOT(ISERROR(SEARCH(("A l t a"),(I8))))</formula>
    </cfRule>
  </conditionalFormatting>
  <conditionalFormatting sqref="I8">
    <cfRule type="containsText" dxfId="440" priority="217" operator="containsText" text="Muy Alta">
      <formula>NOT(ISERROR(SEARCH(("Muy Alta"),(I8))))</formula>
    </cfRule>
  </conditionalFormatting>
  <conditionalFormatting sqref="I8">
    <cfRule type="cellIs" dxfId="439" priority="218" operator="equal">
      <formula>"Media"</formula>
    </cfRule>
  </conditionalFormatting>
  <conditionalFormatting sqref="J8">
    <cfRule type="containsText" dxfId="438" priority="219" operator="containsText" text="Muy Baja">
      <formula>NOT(ISERROR(SEARCH(("Muy Baja"),(J8))))</formula>
    </cfRule>
  </conditionalFormatting>
  <conditionalFormatting sqref="J8">
    <cfRule type="containsText" dxfId="437" priority="220" operator="containsText" text="Baja">
      <formula>NOT(ISERROR(SEARCH(("Baja"),(J8))))</formula>
    </cfRule>
  </conditionalFormatting>
  <conditionalFormatting sqref="J8">
    <cfRule type="containsText" dxfId="436" priority="221" operator="containsText" text="A l t a">
      <formula>NOT(ISERROR(SEARCH(("A l t a"),(J8))))</formula>
    </cfRule>
  </conditionalFormatting>
  <conditionalFormatting sqref="J8">
    <cfRule type="containsText" dxfId="435" priority="222" operator="containsText" text="Muy Alta">
      <formula>NOT(ISERROR(SEARCH(("Muy Alta"),(J8))))</formula>
    </cfRule>
  </conditionalFormatting>
  <conditionalFormatting sqref="J8">
    <cfRule type="cellIs" dxfId="434" priority="223" operator="equal">
      <formula>"Media"</formula>
    </cfRule>
  </conditionalFormatting>
  <conditionalFormatting sqref="AT8">
    <cfRule type="containsText" dxfId="433" priority="224" operator="containsText" text="Muy Baja">
      <formula>NOT(ISERROR(SEARCH(("Muy Baja"),(AT8))))</formula>
    </cfRule>
  </conditionalFormatting>
  <conditionalFormatting sqref="AT8">
    <cfRule type="containsText" dxfId="432" priority="225" operator="containsText" text="Baja">
      <formula>NOT(ISERROR(SEARCH(("Baja"),(AT8))))</formula>
    </cfRule>
  </conditionalFormatting>
  <conditionalFormatting sqref="AT8">
    <cfRule type="containsText" dxfId="431" priority="226" operator="containsText" text="A l t a">
      <formula>NOT(ISERROR(SEARCH(("A l t a"),(AT8))))</formula>
    </cfRule>
  </conditionalFormatting>
  <conditionalFormatting sqref="AT8">
    <cfRule type="containsText" dxfId="430" priority="227" operator="containsText" text="Muy Alta">
      <formula>NOT(ISERROR(SEARCH(("Muy Alta"),(AT8))))</formula>
    </cfRule>
  </conditionalFormatting>
  <conditionalFormatting sqref="AT8">
    <cfRule type="cellIs" dxfId="429" priority="228" operator="equal">
      <formula>"Media"</formula>
    </cfRule>
  </conditionalFormatting>
  <conditionalFormatting sqref="AV8">
    <cfRule type="containsText" dxfId="428" priority="229" operator="containsText" text="Catastrófico">
      <formula>NOT(ISERROR(SEARCH(("Catastrófico"),(AV8))))</formula>
    </cfRule>
  </conditionalFormatting>
  <conditionalFormatting sqref="AV8">
    <cfRule type="containsText" dxfId="427" priority="230" operator="containsText" text="Mayor">
      <formula>NOT(ISERROR(SEARCH(("Mayor"),(AV8))))</formula>
    </cfRule>
  </conditionalFormatting>
  <conditionalFormatting sqref="AV8">
    <cfRule type="containsText" dxfId="426" priority="231" operator="containsText" text="Moderado">
      <formula>NOT(ISERROR(SEARCH(("Moderado"),(AV8))))</formula>
    </cfRule>
  </conditionalFormatting>
  <conditionalFormatting sqref="AV8">
    <cfRule type="containsText" dxfId="425" priority="232" operator="containsText" text="Menor">
      <formula>NOT(ISERROR(SEARCH(("Menor"),(AV8))))</formula>
    </cfRule>
  </conditionalFormatting>
  <conditionalFormatting sqref="AV8">
    <cfRule type="containsText" dxfId="424" priority="233" operator="containsText" text="Leve">
      <formula>NOT(ISERROR(SEARCH(("Leve"),(AV8))))</formula>
    </cfRule>
  </conditionalFormatting>
  <conditionalFormatting sqref="AV10">
    <cfRule type="containsText" dxfId="423" priority="234" operator="containsText" text="Catastrófico">
      <formula>NOT(ISERROR(SEARCH(("Catastrófico"),(AV10))))</formula>
    </cfRule>
  </conditionalFormatting>
  <conditionalFormatting sqref="AV10">
    <cfRule type="containsText" dxfId="422" priority="235" operator="containsText" text="Mayor">
      <formula>NOT(ISERROR(SEARCH(("Mayor"),(AV10))))</formula>
    </cfRule>
  </conditionalFormatting>
  <conditionalFormatting sqref="AV10">
    <cfRule type="containsText" dxfId="421" priority="236" operator="containsText" text="Moderado">
      <formula>NOT(ISERROR(SEARCH(("Moderado"),(AV10))))</formula>
    </cfRule>
  </conditionalFormatting>
  <conditionalFormatting sqref="AV10">
    <cfRule type="containsText" dxfId="420" priority="237" operator="containsText" text="Menor">
      <formula>NOT(ISERROR(SEARCH(("Menor"),(AV10))))</formula>
    </cfRule>
  </conditionalFormatting>
  <conditionalFormatting sqref="AV10">
    <cfRule type="containsText" dxfId="419" priority="238" operator="containsText" text="Leve">
      <formula>NOT(ISERROR(SEARCH(("Leve"),(AV10))))</formula>
    </cfRule>
  </conditionalFormatting>
  <conditionalFormatting sqref="AV11">
    <cfRule type="containsText" dxfId="418" priority="239" operator="containsText" text="Catastrófico">
      <formula>NOT(ISERROR(SEARCH(("Catastrófico"),(AV11))))</formula>
    </cfRule>
  </conditionalFormatting>
  <conditionalFormatting sqref="AV11">
    <cfRule type="containsText" dxfId="417" priority="240" operator="containsText" text="Mayor">
      <formula>NOT(ISERROR(SEARCH(("Mayor"),(AV11))))</formula>
    </cfRule>
  </conditionalFormatting>
  <conditionalFormatting sqref="AV11">
    <cfRule type="containsText" dxfId="416" priority="241" operator="containsText" text="Moderado">
      <formula>NOT(ISERROR(SEARCH(("Moderado"),(AV11))))</formula>
    </cfRule>
  </conditionalFormatting>
  <conditionalFormatting sqref="AV11">
    <cfRule type="containsText" dxfId="415" priority="242" operator="containsText" text="Menor">
      <formula>NOT(ISERROR(SEARCH(("Menor"),(AV11))))</formula>
    </cfRule>
  </conditionalFormatting>
  <conditionalFormatting sqref="AV11">
    <cfRule type="containsText" dxfId="414" priority="243" operator="containsText" text="Leve">
      <formula>NOT(ISERROR(SEARCH(("Leve"),(AV11))))</formula>
    </cfRule>
  </conditionalFormatting>
  <conditionalFormatting sqref="AV12">
    <cfRule type="containsText" dxfId="413" priority="244" operator="containsText" text="Catastrófico">
      <formula>NOT(ISERROR(SEARCH(("Catastrófico"),(AV12))))</formula>
    </cfRule>
  </conditionalFormatting>
  <conditionalFormatting sqref="AV12">
    <cfRule type="containsText" dxfId="412" priority="245" operator="containsText" text="Mayor">
      <formula>NOT(ISERROR(SEARCH(("Mayor"),(AV12))))</formula>
    </cfRule>
  </conditionalFormatting>
  <conditionalFormatting sqref="AV12">
    <cfRule type="containsText" dxfId="411" priority="246" operator="containsText" text="Moderado">
      <formula>NOT(ISERROR(SEARCH(("Moderado"),(AV12))))</formula>
    </cfRule>
  </conditionalFormatting>
  <conditionalFormatting sqref="AV12">
    <cfRule type="containsText" dxfId="410" priority="247" operator="containsText" text="Menor">
      <formula>NOT(ISERROR(SEARCH(("Menor"),(AV12))))</formula>
    </cfRule>
  </conditionalFormatting>
  <conditionalFormatting sqref="AV12">
    <cfRule type="containsText" dxfId="409" priority="248" operator="containsText" text="Leve">
      <formula>NOT(ISERROR(SEARCH(("Leve"),(AV12))))</formula>
    </cfRule>
  </conditionalFormatting>
  <conditionalFormatting sqref="AV13">
    <cfRule type="containsText" dxfId="408" priority="249" operator="containsText" text="Catastrófico">
      <formula>NOT(ISERROR(SEARCH(("Catastrófico"),(AV13))))</formula>
    </cfRule>
  </conditionalFormatting>
  <conditionalFormatting sqref="AV13">
    <cfRule type="containsText" dxfId="407" priority="250" operator="containsText" text="Mayor">
      <formula>NOT(ISERROR(SEARCH(("Mayor"),(AV13))))</formula>
    </cfRule>
  </conditionalFormatting>
  <conditionalFormatting sqref="AV13">
    <cfRule type="containsText" dxfId="406" priority="251" operator="containsText" text="Moderado">
      <formula>NOT(ISERROR(SEARCH(("Moderado"),(AV13))))</formula>
    </cfRule>
  </conditionalFormatting>
  <conditionalFormatting sqref="AV13">
    <cfRule type="containsText" dxfId="405" priority="252" operator="containsText" text="Menor">
      <formula>NOT(ISERROR(SEARCH(("Menor"),(AV13))))</formula>
    </cfRule>
  </conditionalFormatting>
  <conditionalFormatting sqref="AV13">
    <cfRule type="containsText" dxfId="404" priority="253" operator="containsText" text="Leve">
      <formula>NOT(ISERROR(SEARCH(("Leve"),(AV13))))</formula>
    </cfRule>
  </conditionalFormatting>
  <conditionalFormatting sqref="AY12:AY13">
    <cfRule type="containsText" dxfId="403" priority="254" operator="containsText" text="Extremo">
      <formula>NOT(ISERROR(SEARCH(("Extremo"),(AY12))))</formula>
    </cfRule>
  </conditionalFormatting>
  <conditionalFormatting sqref="AY12:AY13">
    <cfRule type="containsText" dxfId="402" priority="255" operator="containsText" text="Alto">
      <formula>NOT(ISERROR(SEARCH(("Alto"),(AY12))))</formula>
    </cfRule>
  </conditionalFormatting>
  <conditionalFormatting sqref="AY12:AY13">
    <cfRule type="containsText" dxfId="401" priority="256" operator="containsText" text="Moderado">
      <formula>NOT(ISERROR(SEARCH(("Moderado"),(AY12))))</formula>
    </cfRule>
  </conditionalFormatting>
  <conditionalFormatting sqref="AY12:AY13">
    <cfRule type="containsText" dxfId="400" priority="257" operator="containsText" text="Bajo">
      <formula>NOT(ISERROR(SEARCH(("Bajo"),(AY12))))</formula>
    </cfRule>
  </conditionalFormatting>
  <conditionalFormatting sqref="AY8">
    <cfRule type="containsText" dxfId="399" priority="258" operator="containsText" text="Extremo">
      <formula>NOT(ISERROR(SEARCH(("Extremo"),(AY8))))</formula>
    </cfRule>
  </conditionalFormatting>
  <conditionalFormatting sqref="AY8">
    <cfRule type="containsText" dxfId="398" priority="259" operator="containsText" text="Alto">
      <formula>NOT(ISERROR(SEARCH(("Alto"),(AY8))))</formula>
    </cfRule>
  </conditionalFormatting>
  <conditionalFormatting sqref="AY8">
    <cfRule type="containsText" dxfId="397" priority="260" operator="containsText" text="Moderado">
      <formula>NOT(ISERROR(SEARCH(("Moderado"),(AY8))))</formula>
    </cfRule>
  </conditionalFormatting>
  <conditionalFormatting sqref="AY8">
    <cfRule type="containsText" dxfId="396" priority="261" operator="containsText" text="Bajo">
      <formula>NOT(ISERROR(SEARCH(("Bajo"),(AY8))))</formula>
    </cfRule>
  </conditionalFormatting>
  <conditionalFormatting sqref="AE16:AE17">
    <cfRule type="containsText" dxfId="395" priority="275" operator="containsText" text="Catastrófico">
      <formula>NOT(ISERROR(SEARCH(("Catastrófico"),(AE16))))</formula>
    </cfRule>
  </conditionalFormatting>
  <conditionalFormatting sqref="AE16:AE17">
    <cfRule type="containsText" dxfId="394" priority="276" operator="containsText" text="Mayor">
      <formula>NOT(ISERROR(SEARCH(("Mayor"),(AE16))))</formula>
    </cfRule>
  </conditionalFormatting>
  <conditionalFormatting sqref="AE16:AE17">
    <cfRule type="containsText" dxfId="393" priority="277" operator="containsText" text="Moderado">
      <formula>NOT(ISERROR(SEARCH(("Moderado"),(AE16))))</formula>
    </cfRule>
  </conditionalFormatting>
  <conditionalFormatting sqref="AE16:AE17">
    <cfRule type="containsText" dxfId="392" priority="278" operator="containsText" text="Menor">
      <formula>NOT(ISERROR(SEARCH(("Menor"),(AE16))))</formula>
    </cfRule>
  </conditionalFormatting>
  <conditionalFormatting sqref="AE16:AE17">
    <cfRule type="containsText" dxfId="391" priority="279" operator="containsText" text="Leve">
      <formula>NOT(ISERROR(SEARCH(("Leve"),(AE16))))</formula>
    </cfRule>
  </conditionalFormatting>
  <conditionalFormatting sqref="AI16">
    <cfRule type="containsText" dxfId="390" priority="280" operator="containsText" text="Extremo">
      <formula>NOT(ISERROR(SEARCH(("Extremo"),(AI16))))</formula>
    </cfRule>
  </conditionalFormatting>
  <conditionalFormatting sqref="AI16">
    <cfRule type="containsText" dxfId="389" priority="281" operator="containsText" text="Alto">
      <formula>NOT(ISERROR(SEARCH(("Alto"),(AI16))))</formula>
    </cfRule>
  </conditionalFormatting>
  <conditionalFormatting sqref="AI16">
    <cfRule type="containsText" dxfId="388" priority="282" operator="containsText" text="Moderado">
      <formula>NOT(ISERROR(SEARCH(("Moderado"),(AI16))))</formula>
    </cfRule>
  </conditionalFormatting>
  <conditionalFormatting sqref="AI16">
    <cfRule type="containsText" dxfId="387" priority="283" operator="containsText" text="Bajo">
      <formula>NOT(ISERROR(SEARCH(("Bajo"),(AI16))))</formula>
    </cfRule>
  </conditionalFormatting>
  <conditionalFormatting sqref="K16:K17">
    <cfRule type="containsText" dxfId="386" priority="284" operator="containsText" text="Muy Baja">
      <formula>NOT(ISERROR(SEARCH(("Muy Baja"),(K16))))</formula>
    </cfRule>
  </conditionalFormatting>
  <conditionalFormatting sqref="K16:K17">
    <cfRule type="containsText" dxfId="385" priority="285" operator="containsText" text="Baja">
      <formula>NOT(ISERROR(SEARCH(("Baja"),(K16))))</formula>
    </cfRule>
  </conditionalFormatting>
  <conditionalFormatting sqref="K16:K17">
    <cfRule type="containsText" dxfId="384" priority="286" operator="containsText" text="A l t a">
      <formula>NOT(ISERROR(SEARCH(("A l t a"),(K16))))</formula>
    </cfRule>
  </conditionalFormatting>
  <conditionalFormatting sqref="K16:K17">
    <cfRule type="containsText" dxfId="383" priority="287" operator="containsText" text="Muy Alta">
      <formula>NOT(ISERROR(SEARCH(("Muy Alta"),(K16))))</formula>
    </cfRule>
  </conditionalFormatting>
  <conditionalFormatting sqref="K16:K17">
    <cfRule type="cellIs" dxfId="382" priority="288" operator="equal">
      <formula>"Media"</formula>
    </cfRule>
  </conditionalFormatting>
  <conditionalFormatting sqref="AT16:AT18">
    <cfRule type="containsText" dxfId="381" priority="289" operator="containsText" text="Muy Baja">
      <formula>NOT(ISERROR(SEARCH(("Muy Baja"),(AT16))))</formula>
    </cfRule>
  </conditionalFormatting>
  <conditionalFormatting sqref="AT16:AT18">
    <cfRule type="containsText" dxfId="380" priority="290" operator="containsText" text="Baja">
      <formula>NOT(ISERROR(SEARCH(("Baja"),(AT16))))</formula>
    </cfRule>
  </conditionalFormatting>
  <conditionalFormatting sqref="AT16:AT18">
    <cfRule type="containsText" dxfId="379" priority="291" operator="containsText" text="A l t a">
      <formula>NOT(ISERROR(SEARCH(("A l t a"),(AT16))))</formula>
    </cfRule>
  </conditionalFormatting>
  <conditionalFormatting sqref="AT16:AT18">
    <cfRule type="containsText" dxfId="378" priority="292" operator="containsText" text="Muy Alta">
      <formula>NOT(ISERROR(SEARCH(("Muy Alta"),(AT16))))</formula>
    </cfRule>
  </conditionalFormatting>
  <conditionalFormatting sqref="AT16:AT18">
    <cfRule type="cellIs" dxfId="377" priority="293" operator="equal">
      <formula>"Media"</formula>
    </cfRule>
  </conditionalFormatting>
  <conditionalFormatting sqref="AV16">
    <cfRule type="containsText" dxfId="376" priority="294" operator="containsText" text="Catastrófico">
      <formula>NOT(ISERROR(SEARCH(("Catastrófico"),(AV16))))</formula>
    </cfRule>
  </conditionalFormatting>
  <conditionalFormatting sqref="AV16">
    <cfRule type="containsText" dxfId="375" priority="295" operator="containsText" text="Mayor">
      <formula>NOT(ISERROR(SEARCH(("Mayor"),(AV16))))</formula>
    </cfRule>
  </conditionalFormatting>
  <conditionalFormatting sqref="AV16">
    <cfRule type="containsText" dxfId="374" priority="296" operator="containsText" text="Moderado">
      <formula>NOT(ISERROR(SEARCH(("Moderado"),(AV16))))</formula>
    </cfRule>
  </conditionalFormatting>
  <conditionalFormatting sqref="AV16">
    <cfRule type="containsText" dxfId="373" priority="297" operator="containsText" text="Menor">
      <formula>NOT(ISERROR(SEARCH(("Menor"),(AV16))))</formula>
    </cfRule>
  </conditionalFormatting>
  <conditionalFormatting sqref="AV16">
    <cfRule type="containsText" dxfId="372" priority="298" operator="containsText" text="Leve">
      <formula>NOT(ISERROR(SEARCH(("Leve"),(AV16))))</formula>
    </cfRule>
  </conditionalFormatting>
  <conditionalFormatting sqref="AD16">
    <cfRule type="containsText" dxfId="371" priority="299" operator="containsText" text="Muy Baja">
      <formula>NOT(ISERROR(SEARCH(("Muy Baja"),(AD16))))</formula>
    </cfRule>
  </conditionalFormatting>
  <conditionalFormatting sqref="AD16">
    <cfRule type="containsText" dxfId="370" priority="300" operator="containsText" text="Baja">
      <formula>NOT(ISERROR(SEARCH(("Baja"),(AD16))))</formula>
    </cfRule>
  </conditionalFormatting>
  <conditionalFormatting sqref="AD16">
    <cfRule type="containsText" dxfId="369" priority="301" operator="containsText" text="A l t a">
      <formula>NOT(ISERROR(SEARCH(("A l t a"),(AD16))))</formula>
    </cfRule>
  </conditionalFormatting>
  <conditionalFormatting sqref="AD16">
    <cfRule type="containsText" dxfId="368" priority="302" operator="containsText" text="Muy Alta">
      <formula>NOT(ISERROR(SEARCH(("Muy Alta"),(AD16))))</formula>
    </cfRule>
  </conditionalFormatting>
  <conditionalFormatting sqref="AD16">
    <cfRule type="cellIs" dxfId="367" priority="303" operator="equal">
      <formula>"Media"</formula>
    </cfRule>
  </conditionalFormatting>
  <conditionalFormatting sqref="AE19">
    <cfRule type="containsText" dxfId="366" priority="304" operator="containsText" text="Catastrófico">
      <formula>NOT(ISERROR(SEARCH(("Catastrófico"),(AE19))))</formula>
    </cfRule>
  </conditionalFormatting>
  <conditionalFormatting sqref="AE19">
    <cfRule type="containsText" dxfId="365" priority="305" operator="containsText" text="Mayor">
      <formula>NOT(ISERROR(SEARCH(("Mayor"),(AE19))))</formula>
    </cfRule>
  </conditionalFormatting>
  <conditionalFormatting sqref="AE19">
    <cfRule type="containsText" dxfId="364" priority="306" operator="containsText" text="Moderado">
      <formula>NOT(ISERROR(SEARCH(("Moderado"),(AE19))))</formula>
    </cfRule>
  </conditionalFormatting>
  <conditionalFormatting sqref="AE19">
    <cfRule type="containsText" dxfId="363" priority="307" operator="containsText" text="Menor">
      <formula>NOT(ISERROR(SEARCH(("Menor"),(AE19))))</formula>
    </cfRule>
  </conditionalFormatting>
  <conditionalFormatting sqref="AE19">
    <cfRule type="containsText" dxfId="362" priority="308" operator="containsText" text="Leve">
      <formula>NOT(ISERROR(SEARCH(("Leve"),(AE19))))</formula>
    </cfRule>
  </conditionalFormatting>
  <conditionalFormatting sqref="AI19">
    <cfRule type="containsText" dxfId="361" priority="309" operator="containsText" text="Extremo">
      <formula>NOT(ISERROR(SEARCH(("Extremo"),(AI19))))</formula>
    </cfRule>
  </conditionalFormatting>
  <conditionalFormatting sqref="AI19">
    <cfRule type="containsText" dxfId="360" priority="310" operator="containsText" text="Alto">
      <formula>NOT(ISERROR(SEARCH(("Alto"),(AI19))))</formula>
    </cfRule>
  </conditionalFormatting>
  <conditionalFormatting sqref="AI19">
    <cfRule type="containsText" dxfId="359" priority="311" operator="containsText" text="Moderado">
      <formula>NOT(ISERROR(SEARCH(("Moderado"),(AI19))))</formula>
    </cfRule>
  </conditionalFormatting>
  <conditionalFormatting sqref="AI19">
    <cfRule type="containsText" dxfId="358" priority="312" operator="containsText" text="Bajo">
      <formula>NOT(ISERROR(SEARCH(("Bajo"),(AI19))))</formula>
    </cfRule>
  </conditionalFormatting>
  <conditionalFormatting sqref="K19">
    <cfRule type="containsText" dxfId="357" priority="313" operator="containsText" text="Muy Baja">
      <formula>NOT(ISERROR(SEARCH(("Muy Baja"),(K19))))</formula>
    </cfRule>
  </conditionalFormatting>
  <conditionalFormatting sqref="K19">
    <cfRule type="containsText" dxfId="356" priority="314" operator="containsText" text="Baja">
      <formula>NOT(ISERROR(SEARCH(("Baja"),(K19))))</formula>
    </cfRule>
  </conditionalFormatting>
  <conditionalFormatting sqref="K19">
    <cfRule type="containsText" dxfId="355" priority="315" operator="containsText" text="A l t a">
      <formula>NOT(ISERROR(SEARCH(("A l t a"),(K19))))</formula>
    </cfRule>
  </conditionalFormatting>
  <conditionalFormatting sqref="K19">
    <cfRule type="containsText" dxfId="354" priority="316" operator="containsText" text="Muy Alta">
      <formula>NOT(ISERROR(SEARCH(("Muy Alta"),(K19))))</formula>
    </cfRule>
  </conditionalFormatting>
  <conditionalFormatting sqref="K19">
    <cfRule type="cellIs" dxfId="353" priority="317" operator="equal">
      <formula>"Media"</formula>
    </cfRule>
  </conditionalFormatting>
  <conditionalFormatting sqref="L19:AD19">
    <cfRule type="containsText" dxfId="352" priority="318" operator="containsText" text="Muy Baja">
      <formula>NOT(ISERROR(SEARCH(("Muy Baja"),(L19))))</formula>
    </cfRule>
  </conditionalFormatting>
  <conditionalFormatting sqref="L19:AD19">
    <cfRule type="containsText" dxfId="351" priority="319" operator="containsText" text="Baja">
      <formula>NOT(ISERROR(SEARCH(("Baja"),(L19))))</formula>
    </cfRule>
  </conditionalFormatting>
  <conditionalFormatting sqref="L19:AD19">
    <cfRule type="containsText" dxfId="350" priority="320" operator="containsText" text="A l t a">
      <formula>NOT(ISERROR(SEARCH(("A l t a"),(L19))))</formula>
    </cfRule>
  </conditionalFormatting>
  <conditionalFormatting sqref="L19:AD19">
    <cfRule type="containsText" dxfId="349" priority="321" operator="containsText" text="Muy Alta">
      <formula>NOT(ISERROR(SEARCH(("Muy Alta"),(L19))))</formula>
    </cfRule>
  </conditionalFormatting>
  <conditionalFormatting sqref="L19:AD19">
    <cfRule type="cellIs" dxfId="348" priority="322" operator="equal">
      <formula>"Media"</formula>
    </cfRule>
  </conditionalFormatting>
  <conditionalFormatting sqref="AI14">
    <cfRule type="containsText" dxfId="347" priority="323" operator="containsText" text="Extremo">
      <formula>NOT(ISERROR(SEARCH(("Extremo"),(AI14))))</formula>
    </cfRule>
  </conditionalFormatting>
  <conditionalFormatting sqref="AI14">
    <cfRule type="containsText" dxfId="346" priority="324" operator="containsText" text="Alto">
      <formula>NOT(ISERROR(SEARCH(("Alto"),(AI14))))</formula>
    </cfRule>
  </conditionalFormatting>
  <conditionalFormatting sqref="AI14">
    <cfRule type="containsText" dxfId="345" priority="325" operator="containsText" text="Moderado">
      <formula>NOT(ISERROR(SEARCH(("Moderado"),(AI14))))</formula>
    </cfRule>
  </conditionalFormatting>
  <conditionalFormatting sqref="AI14">
    <cfRule type="containsText" dxfId="344" priority="326" operator="containsText" text="Bajo">
      <formula>NOT(ISERROR(SEARCH(("Bajo"),(AI14))))</formula>
    </cfRule>
  </conditionalFormatting>
  <conditionalFormatting sqref="AI18">
    <cfRule type="containsText" dxfId="343" priority="327" operator="containsText" text="Extremo">
      <formula>NOT(ISERROR(SEARCH(("Extremo"),(AI18))))</formula>
    </cfRule>
  </conditionalFormatting>
  <conditionalFormatting sqref="AI18">
    <cfRule type="containsText" dxfId="342" priority="328" operator="containsText" text="Alto">
      <formula>NOT(ISERROR(SEARCH(("Alto"),(AI18))))</formula>
    </cfRule>
  </conditionalFormatting>
  <conditionalFormatting sqref="AI18">
    <cfRule type="containsText" dxfId="341" priority="329" operator="containsText" text="Moderado">
      <formula>NOT(ISERROR(SEARCH(("Moderado"),(AI18))))</formula>
    </cfRule>
  </conditionalFormatting>
  <conditionalFormatting sqref="AI18">
    <cfRule type="containsText" dxfId="340" priority="330" operator="containsText" text="Bajo">
      <formula>NOT(ISERROR(SEARCH(("Bajo"),(AI18))))</formula>
    </cfRule>
  </conditionalFormatting>
  <conditionalFormatting sqref="K14">
    <cfRule type="containsText" dxfId="339" priority="331" operator="containsText" text="Muy Baja">
      <formula>NOT(ISERROR(SEARCH(("Muy Baja"),(K14))))</formula>
    </cfRule>
  </conditionalFormatting>
  <conditionalFormatting sqref="K14">
    <cfRule type="containsText" dxfId="338" priority="332" operator="containsText" text="Baja">
      <formula>NOT(ISERROR(SEARCH(("Baja"),(K14))))</formula>
    </cfRule>
  </conditionalFormatting>
  <conditionalFormatting sqref="K14">
    <cfRule type="containsText" dxfId="337" priority="333" operator="containsText" text="A l t a">
      <formula>NOT(ISERROR(SEARCH(("A l t a"),(K14))))</formula>
    </cfRule>
  </conditionalFormatting>
  <conditionalFormatting sqref="K14">
    <cfRule type="containsText" dxfId="336" priority="334" operator="containsText" text="Muy Alta">
      <formula>NOT(ISERROR(SEARCH(("Muy Alta"),(K14))))</formula>
    </cfRule>
  </conditionalFormatting>
  <conditionalFormatting sqref="K14">
    <cfRule type="cellIs" dxfId="335" priority="335" operator="equal">
      <formula>"Media"</formula>
    </cfRule>
  </conditionalFormatting>
  <conditionalFormatting sqref="L16:AC17">
    <cfRule type="containsText" dxfId="334" priority="336" operator="containsText" text="Muy Baja">
      <formula>NOT(ISERROR(SEARCH(("Muy Baja"),(L16))))</formula>
    </cfRule>
  </conditionalFormatting>
  <conditionalFormatting sqref="L16:AC17">
    <cfRule type="containsText" dxfId="333" priority="337" operator="containsText" text="Baja">
      <formula>NOT(ISERROR(SEARCH(("Baja"),(L16))))</formula>
    </cfRule>
  </conditionalFormatting>
  <conditionalFormatting sqref="L16:AC17">
    <cfRule type="containsText" dxfId="332" priority="338" operator="containsText" text="A l t a">
      <formula>NOT(ISERROR(SEARCH(("A l t a"),(L16))))</formula>
    </cfRule>
  </conditionalFormatting>
  <conditionalFormatting sqref="L16:AC17">
    <cfRule type="containsText" dxfId="331" priority="339" operator="containsText" text="Muy Alta">
      <formula>NOT(ISERROR(SEARCH(("Muy Alta"),(L16))))</formula>
    </cfRule>
  </conditionalFormatting>
  <conditionalFormatting sqref="L16:AC17">
    <cfRule type="cellIs" dxfId="330" priority="340" operator="equal">
      <formula>"Media"</formula>
    </cfRule>
  </conditionalFormatting>
  <conditionalFormatting sqref="AI17">
    <cfRule type="containsText" dxfId="329" priority="341" operator="containsText" text="Extremo">
      <formula>NOT(ISERROR(SEARCH(("Extremo"),(AI17))))</formula>
    </cfRule>
  </conditionalFormatting>
  <conditionalFormatting sqref="AI17">
    <cfRule type="containsText" dxfId="328" priority="342" operator="containsText" text="Alto">
      <formula>NOT(ISERROR(SEARCH(("Alto"),(AI17))))</formula>
    </cfRule>
  </conditionalFormatting>
  <conditionalFormatting sqref="AI17">
    <cfRule type="containsText" dxfId="327" priority="343" operator="containsText" text="Moderado">
      <formula>NOT(ISERROR(SEARCH(("Moderado"),(AI17))))</formula>
    </cfRule>
  </conditionalFormatting>
  <conditionalFormatting sqref="AI17">
    <cfRule type="containsText" dxfId="326" priority="344" operator="containsText" text="Bajo">
      <formula>NOT(ISERROR(SEARCH(("Bajo"),(AI17))))</formula>
    </cfRule>
  </conditionalFormatting>
  <conditionalFormatting sqref="AE14">
    <cfRule type="containsText" dxfId="325" priority="345" operator="containsText" text="Catastrófico">
      <formula>NOT(ISERROR(SEARCH(("Catastrófico"),(AE14))))</formula>
    </cfRule>
  </conditionalFormatting>
  <conditionalFormatting sqref="AE14">
    <cfRule type="containsText" dxfId="324" priority="346" operator="containsText" text="Mayor">
      <formula>NOT(ISERROR(SEARCH(("Mayor"),(AE14))))</formula>
    </cfRule>
  </conditionalFormatting>
  <conditionalFormatting sqref="AE14">
    <cfRule type="containsText" dxfId="323" priority="347" operator="containsText" text="Moderado">
      <formula>NOT(ISERROR(SEARCH(("Moderado"),(AE14))))</formula>
    </cfRule>
  </conditionalFormatting>
  <conditionalFormatting sqref="AE14">
    <cfRule type="containsText" dxfId="322" priority="348" operator="containsText" text="Menor">
      <formula>NOT(ISERROR(SEARCH(("Menor"),(AE14))))</formula>
    </cfRule>
  </conditionalFormatting>
  <conditionalFormatting sqref="AE14">
    <cfRule type="containsText" dxfId="321" priority="349" operator="containsText" text="Leve">
      <formula>NOT(ISERROR(SEARCH(("Leve"),(AE14))))</formula>
    </cfRule>
  </conditionalFormatting>
  <conditionalFormatting sqref="L14:AD14">
    <cfRule type="containsText" dxfId="320" priority="350" operator="containsText" text="Muy Baja">
      <formula>NOT(ISERROR(SEARCH(("Muy Baja"),(L14))))</formula>
    </cfRule>
  </conditionalFormatting>
  <conditionalFormatting sqref="L14:AD14">
    <cfRule type="containsText" dxfId="319" priority="351" operator="containsText" text="Baja">
      <formula>NOT(ISERROR(SEARCH(("Baja"),(L14))))</formula>
    </cfRule>
  </conditionalFormatting>
  <conditionalFormatting sqref="L14:AD14">
    <cfRule type="containsText" dxfId="318" priority="352" operator="containsText" text="A l t a">
      <formula>NOT(ISERROR(SEARCH(("A l t a"),(L14))))</formula>
    </cfRule>
  </conditionalFormatting>
  <conditionalFormatting sqref="L14:AD14">
    <cfRule type="containsText" dxfId="317" priority="353" operator="containsText" text="Muy Alta">
      <formula>NOT(ISERROR(SEARCH(("Muy Alta"),(L14))))</formula>
    </cfRule>
  </conditionalFormatting>
  <conditionalFormatting sqref="L14:AD14">
    <cfRule type="cellIs" dxfId="316" priority="354" operator="equal">
      <formula>"Media"</formula>
    </cfRule>
  </conditionalFormatting>
  <conditionalFormatting sqref="I14">
    <cfRule type="containsText" dxfId="315" priority="355" operator="containsText" text="Muy Baja">
      <formula>NOT(ISERROR(SEARCH(("Muy Baja"),(I14))))</formula>
    </cfRule>
  </conditionalFormatting>
  <conditionalFormatting sqref="I14">
    <cfRule type="containsText" dxfId="314" priority="356" operator="containsText" text="Baja">
      <formula>NOT(ISERROR(SEARCH(("Baja"),(I14))))</formula>
    </cfRule>
  </conditionalFormatting>
  <conditionalFormatting sqref="I14">
    <cfRule type="containsText" dxfId="313" priority="357" operator="containsText" text="A l t a">
      <formula>NOT(ISERROR(SEARCH(("A l t a"),(I14))))</formula>
    </cfRule>
  </conditionalFormatting>
  <conditionalFormatting sqref="I14">
    <cfRule type="containsText" dxfId="312" priority="358" operator="containsText" text="Muy Alta">
      <formula>NOT(ISERROR(SEARCH(("Muy Alta"),(I14))))</formula>
    </cfRule>
  </conditionalFormatting>
  <conditionalFormatting sqref="I14">
    <cfRule type="cellIs" dxfId="311" priority="359" operator="equal">
      <formula>"Media"</formula>
    </cfRule>
  </conditionalFormatting>
  <conditionalFormatting sqref="J14">
    <cfRule type="containsText" dxfId="310" priority="360" operator="containsText" text="Muy Baja">
      <formula>NOT(ISERROR(SEARCH(("Muy Baja"),(J14))))</formula>
    </cfRule>
  </conditionalFormatting>
  <conditionalFormatting sqref="J14">
    <cfRule type="containsText" dxfId="309" priority="361" operator="containsText" text="Baja">
      <formula>NOT(ISERROR(SEARCH(("Baja"),(J14))))</formula>
    </cfRule>
  </conditionalFormatting>
  <conditionalFormatting sqref="J14">
    <cfRule type="containsText" dxfId="308" priority="362" operator="containsText" text="A l t a">
      <formula>NOT(ISERROR(SEARCH(("A l t a"),(J14))))</formula>
    </cfRule>
  </conditionalFormatting>
  <conditionalFormatting sqref="J14">
    <cfRule type="containsText" dxfId="307" priority="363" operator="containsText" text="Muy Alta">
      <formula>NOT(ISERROR(SEARCH(("Muy Alta"),(J14))))</formula>
    </cfRule>
  </conditionalFormatting>
  <conditionalFormatting sqref="J14">
    <cfRule type="cellIs" dxfId="306" priority="364" operator="equal">
      <formula>"Media"</formula>
    </cfRule>
  </conditionalFormatting>
  <conditionalFormatting sqref="AH14">
    <cfRule type="containsText" dxfId="305" priority="365" operator="containsText" text="Extremo">
      <formula>NOT(ISERROR(SEARCH(("Extremo"),(AH14))))</formula>
    </cfRule>
  </conditionalFormatting>
  <conditionalFormatting sqref="AH14">
    <cfRule type="containsText" dxfId="304" priority="366" operator="containsText" text="Alto">
      <formula>NOT(ISERROR(SEARCH(("Alto"),(AH14))))</formula>
    </cfRule>
  </conditionalFormatting>
  <conditionalFormatting sqref="AH14">
    <cfRule type="containsText" dxfId="303" priority="367" operator="containsText" text="Moderado">
      <formula>NOT(ISERROR(SEARCH(("Moderado"),(AH14))))</formula>
    </cfRule>
  </conditionalFormatting>
  <conditionalFormatting sqref="AH14">
    <cfRule type="containsText" dxfId="302" priority="368" operator="containsText" text="Bajo">
      <formula>NOT(ISERROR(SEARCH(("Bajo"),(AH14))))</formula>
    </cfRule>
  </conditionalFormatting>
  <conditionalFormatting sqref="AT14">
    <cfRule type="containsText" dxfId="301" priority="369" operator="containsText" text="Muy Baja">
      <formula>NOT(ISERROR(SEARCH(("Muy Baja"),(AT14))))</formula>
    </cfRule>
  </conditionalFormatting>
  <conditionalFormatting sqref="AT14">
    <cfRule type="containsText" dxfId="300" priority="370" operator="containsText" text="Baja">
      <formula>NOT(ISERROR(SEARCH(("Baja"),(AT14))))</formula>
    </cfRule>
  </conditionalFormatting>
  <conditionalFormatting sqref="AT14">
    <cfRule type="containsText" dxfId="299" priority="371" operator="containsText" text="A l t a">
      <formula>NOT(ISERROR(SEARCH(("A l t a"),(AT14))))</formula>
    </cfRule>
  </conditionalFormatting>
  <conditionalFormatting sqref="AT14">
    <cfRule type="containsText" dxfId="298" priority="372" operator="containsText" text="Muy Alta">
      <formula>NOT(ISERROR(SEARCH(("Muy Alta"),(AT14))))</formula>
    </cfRule>
  </conditionalFormatting>
  <conditionalFormatting sqref="AT14">
    <cfRule type="cellIs" dxfId="297" priority="373" operator="equal">
      <formula>"Media"</formula>
    </cfRule>
  </conditionalFormatting>
  <conditionalFormatting sqref="AY14">
    <cfRule type="containsText" dxfId="296" priority="374" operator="containsText" text="Extremo">
      <formula>NOT(ISERROR(SEARCH(("Extremo"),(AY14))))</formula>
    </cfRule>
  </conditionalFormatting>
  <conditionalFormatting sqref="AY14">
    <cfRule type="containsText" dxfId="295" priority="375" operator="containsText" text="Alto">
      <formula>NOT(ISERROR(SEARCH(("Alto"),(AY14))))</formula>
    </cfRule>
  </conditionalFormatting>
  <conditionalFormatting sqref="AY14">
    <cfRule type="containsText" dxfId="294" priority="376" operator="containsText" text="Moderado">
      <formula>NOT(ISERROR(SEARCH(("Moderado"),(AY14))))</formula>
    </cfRule>
  </conditionalFormatting>
  <conditionalFormatting sqref="AY14">
    <cfRule type="containsText" dxfId="293" priority="377" operator="containsText" text="Bajo">
      <formula>NOT(ISERROR(SEARCH(("Bajo"),(AY14))))</formula>
    </cfRule>
  </conditionalFormatting>
  <conditionalFormatting sqref="AV14">
    <cfRule type="containsText" dxfId="292" priority="378" operator="containsText" text="Catastrófico">
      <formula>NOT(ISERROR(SEARCH(("Catastrófico"),(AV14))))</formula>
    </cfRule>
  </conditionalFormatting>
  <conditionalFormatting sqref="AV14">
    <cfRule type="containsText" dxfId="291" priority="379" operator="containsText" text="Mayor">
      <formula>NOT(ISERROR(SEARCH(("Mayor"),(AV14))))</formula>
    </cfRule>
  </conditionalFormatting>
  <conditionalFormatting sqref="AV14">
    <cfRule type="containsText" dxfId="290" priority="380" operator="containsText" text="Moderado">
      <formula>NOT(ISERROR(SEARCH(("Moderado"),(AV14))))</formula>
    </cfRule>
  </conditionalFormatting>
  <conditionalFormatting sqref="AV14">
    <cfRule type="containsText" dxfId="289" priority="381" operator="containsText" text="Menor">
      <formula>NOT(ISERROR(SEARCH(("Menor"),(AV14))))</formula>
    </cfRule>
  </conditionalFormatting>
  <conditionalFormatting sqref="AV14">
    <cfRule type="containsText" dxfId="288" priority="382" operator="containsText" text="Leve">
      <formula>NOT(ISERROR(SEARCH(("Leve"),(AV14))))</formula>
    </cfRule>
  </conditionalFormatting>
  <conditionalFormatting sqref="J16">
    <cfRule type="containsText" dxfId="287" priority="383" operator="containsText" text="Muy Baja">
      <formula>NOT(ISERROR(SEARCH(("Muy Baja"),(J16))))</formula>
    </cfRule>
  </conditionalFormatting>
  <conditionalFormatting sqref="J16">
    <cfRule type="containsText" dxfId="286" priority="384" operator="containsText" text="Baja">
      <formula>NOT(ISERROR(SEARCH(("Baja"),(J16))))</formula>
    </cfRule>
  </conditionalFormatting>
  <conditionalFormatting sqref="J16">
    <cfRule type="containsText" dxfId="285" priority="385" operator="containsText" text="A l t a">
      <formula>NOT(ISERROR(SEARCH(("A l t a"),(J16))))</formula>
    </cfRule>
  </conditionalFormatting>
  <conditionalFormatting sqref="J16">
    <cfRule type="containsText" dxfId="284" priority="386" operator="containsText" text="Muy Alta">
      <formula>NOT(ISERROR(SEARCH(("Muy Alta"),(J16))))</formula>
    </cfRule>
  </conditionalFormatting>
  <conditionalFormatting sqref="J16">
    <cfRule type="cellIs" dxfId="283" priority="387" operator="equal">
      <formula>"Media"</formula>
    </cfRule>
  </conditionalFormatting>
  <conditionalFormatting sqref="I16">
    <cfRule type="containsText" dxfId="282" priority="388" operator="containsText" text="Muy Baja">
      <formula>NOT(ISERROR(SEARCH(("Muy Baja"),(I16))))</formula>
    </cfRule>
  </conditionalFormatting>
  <conditionalFormatting sqref="I16">
    <cfRule type="containsText" dxfId="281" priority="389" operator="containsText" text="Baja">
      <formula>NOT(ISERROR(SEARCH(("Baja"),(I16))))</formula>
    </cfRule>
  </conditionalFormatting>
  <conditionalFormatting sqref="I16">
    <cfRule type="containsText" dxfId="280" priority="390" operator="containsText" text="A l t a">
      <formula>NOT(ISERROR(SEARCH(("A l t a"),(I16))))</formula>
    </cfRule>
  </conditionalFormatting>
  <conditionalFormatting sqref="I16">
    <cfRule type="containsText" dxfId="279" priority="391" operator="containsText" text="Muy Alta">
      <formula>NOT(ISERROR(SEARCH(("Muy Alta"),(I16))))</formula>
    </cfRule>
  </conditionalFormatting>
  <conditionalFormatting sqref="I16">
    <cfRule type="cellIs" dxfId="278" priority="392" operator="equal">
      <formula>"Media"</formula>
    </cfRule>
  </conditionalFormatting>
  <conditionalFormatting sqref="AH16">
    <cfRule type="containsText" dxfId="277" priority="393" operator="containsText" text="Extremo">
      <formula>NOT(ISERROR(SEARCH(("Extremo"),(AH16))))</formula>
    </cfRule>
  </conditionalFormatting>
  <conditionalFormatting sqref="AH16">
    <cfRule type="containsText" dxfId="276" priority="394" operator="containsText" text="Alto">
      <formula>NOT(ISERROR(SEARCH(("Alto"),(AH16))))</formula>
    </cfRule>
  </conditionalFormatting>
  <conditionalFormatting sqref="AH16">
    <cfRule type="containsText" dxfId="275" priority="395" operator="containsText" text="Moderado">
      <formula>NOT(ISERROR(SEARCH(("Moderado"),(AH16))))</formula>
    </cfRule>
  </conditionalFormatting>
  <conditionalFormatting sqref="AH16">
    <cfRule type="containsText" dxfId="274" priority="396" operator="containsText" text="Bajo">
      <formula>NOT(ISERROR(SEARCH(("Bajo"),(AH16))))</formula>
    </cfRule>
  </conditionalFormatting>
  <conditionalFormatting sqref="AH25">
    <cfRule type="containsText" dxfId="273" priority="397" operator="containsText" text="Extremo">
      <formula>NOT(ISERROR(SEARCH(("Extremo"),(AH25))))</formula>
    </cfRule>
  </conditionalFormatting>
  <conditionalFormatting sqref="AH25">
    <cfRule type="containsText" dxfId="272" priority="398" operator="containsText" text="Alto">
      <formula>NOT(ISERROR(SEARCH(("Alto"),(AH25))))</formula>
    </cfRule>
  </conditionalFormatting>
  <conditionalFormatting sqref="AH25">
    <cfRule type="containsText" dxfId="271" priority="399" operator="containsText" text="Moderado">
      <formula>NOT(ISERROR(SEARCH(("Moderado"),(AH25))))</formula>
    </cfRule>
  </conditionalFormatting>
  <conditionalFormatting sqref="AH25">
    <cfRule type="containsText" dxfId="270" priority="400" operator="containsText" text="Bajo">
      <formula>NOT(ISERROR(SEARCH(("Bajo"),(AH25))))</formula>
    </cfRule>
  </conditionalFormatting>
  <conditionalFormatting sqref="AY16">
    <cfRule type="containsText" dxfId="269" priority="401" operator="containsText" text="Extremo">
      <formula>NOT(ISERROR(SEARCH(("Extremo"),(AY16))))</formula>
    </cfRule>
  </conditionalFormatting>
  <conditionalFormatting sqref="AY16">
    <cfRule type="containsText" dxfId="268" priority="402" operator="containsText" text="Alto">
      <formula>NOT(ISERROR(SEARCH(("Alto"),(AY16))))</formula>
    </cfRule>
  </conditionalFormatting>
  <conditionalFormatting sqref="AY16">
    <cfRule type="containsText" dxfId="267" priority="403" operator="containsText" text="Moderado">
      <formula>NOT(ISERROR(SEARCH(("Moderado"),(AY16))))</formula>
    </cfRule>
  </conditionalFormatting>
  <conditionalFormatting sqref="AY16">
    <cfRule type="containsText" dxfId="266" priority="404" operator="containsText" text="Bajo">
      <formula>NOT(ISERROR(SEARCH(("Bajo"),(AY16))))</formula>
    </cfRule>
  </conditionalFormatting>
  <conditionalFormatting sqref="J19">
    <cfRule type="containsText" dxfId="265" priority="405" operator="containsText" text="Muy Baja">
      <formula>NOT(ISERROR(SEARCH(("Muy Baja"),(J19))))</formula>
    </cfRule>
  </conditionalFormatting>
  <conditionalFormatting sqref="J19">
    <cfRule type="containsText" dxfId="264" priority="406" operator="containsText" text="Baja">
      <formula>NOT(ISERROR(SEARCH(("Baja"),(J19))))</formula>
    </cfRule>
  </conditionalFormatting>
  <conditionalFormatting sqref="J19">
    <cfRule type="containsText" dxfId="263" priority="407" operator="containsText" text="A l t a">
      <formula>NOT(ISERROR(SEARCH(("A l t a"),(J19))))</formula>
    </cfRule>
  </conditionalFormatting>
  <conditionalFormatting sqref="J19">
    <cfRule type="containsText" dxfId="262" priority="408" operator="containsText" text="Muy Alta">
      <formula>NOT(ISERROR(SEARCH(("Muy Alta"),(J19))))</formula>
    </cfRule>
  </conditionalFormatting>
  <conditionalFormatting sqref="J19">
    <cfRule type="cellIs" dxfId="261" priority="409" operator="equal">
      <formula>"Media"</formula>
    </cfRule>
  </conditionalFormatting>
  <conditionalFormatting sqref="I19">
    <cfRule type="containsText" dxfId="260" priority="410" operator="containsText" text="Muy Baja">
      <formula>NOT(ISERROR(SEARCH(("Muy Baja"),(I19))))</formula>
    </cfRule>
  </conditionalFormatting>
  <conditionalFormatting sqref="I19">
    <cfRule type="containsText" dxfId="259" priority="411" operator="containsText" text="Baja">
      <formula>NOT(ISERROR(SEARCH(("Baja"),(I19))))</formula>
    </cfRule>
  </conditionalFormatting>
  <conditionalFormatting sqref="I19">
    <cfRule type="containsText" dxfId="258" priority="412" operator="containsText" text="A l t a">
      <formula>NOT(ISERROR(SEARCH(("A l t a"),(I19))))</formula>
    </cfRule>
  </conditionalFormatting>
  <conditionalFormatting sqref="I19">
    <cfRule type="containsText" dxfId="257" priority="413" operator="containsText" text="Muy Alta">
      <formula>NOT(ISERROR(SEARCH(("Muy Alta"),(I19))))</formula>
    </cfRule>
  </conditionalFormatting>
  <conditionalFormatting sqref="I19">
    <cfRule type="cellIs" dxfId="256" priority="414" operator="equal">
      <formula>"Media"</formula>
    </cfRule>
  </conditionalFormatting>
  <conditionalFormatting sqref="AH19">
    <cfRule type="containsText" dxfId="255" priority="415" operator="containsText" text="Extremo">
      <formula>NOT(ISERROR(SEARCH(("Extremo"),(AH19))))</formula>
    </cfRule>
  </conditionalFormatting>
  <conditionalFormatting sqref="AH19">
    <cfRule type="containsText" dxfId="254" priority="416" operator="containsText" text="Alto">
      <formula>NOT(ISERROR(SEARCH(("Alto"),(AH19))))</formula>
    </cfRule>
  </conditionalFormatting>
  <conditionalFormatting sqref="AH19">
    <cfRule type="containsText" dxfId="253" priority="417" operator="containsText" text="Moderado">
      <formula>NOT(ISERROR(SEARCH(("Moderado"),(AH19))))</formula>
    </cfRule>
  </conditionalFormatting>
  <conditionalFormatting sqref="AH19">
    <cfRule type="containsText" dxfId="252" priority="418" operator="containsText" text="Bajo">
      <formula>NOT(ISERROR(SEARCH(("Bajo"),(AH19))))</formula>
    </cfRule>
  </conditionalFormatting>
  <conditionalFormatting sqref="AT19">
    <cfRule type="containsText" dxfId="251" priority="419" operator="containsText" text="Muy Baja">
      <formula>NOT(ISERROR(SEARCH(("Muy Baja"),(AT19))))</formula>
    </cfRule>
  </conditionalFormatting>
  <conditionalFormatting sqref="AT19">
    <cfRule type="containsText" dxfId="250" priority="420" operator="containsText" text="Baja">
      <formula>NOT(ISERROR(SEARCH(("Baja"),(AT19))))</formula>
    </cfRule>
  </conditionalFormatting>
  <conditionalFormatting sqref="AT19">
    <cfRule type="containsText" dxfId="249" priority="421" operator="containsText" text="A l t a">
      <formula>NOT(ISERROR(SEARCH(("A l t a"),(AT19))))</formula>
    </cfRule>
  </conditionalFormatting>
  <conditionalFormatting sqref="AT19">
    <cfRule type="containsText" dxfId="248" priority="422" operator="containsText" text="Muy Alta">
      <formula>NOT(ISERROR(SEARCH(("Muy Alta"),(AT19))))</formula>
    </cfRule>
  </conditionalFormatting>
  <conditionalFormatting sqref="AT19">
    <cfRule type="cellIs" dxfId="247" priority="423" operator="equal">
      <formula>"Media"</formula>
    </cfRule>
  </conditionalFormatting>
  <conditionalFormatting sqref="AY19">
    <cfRule type="containsText" dxfId="246" priority="424" operator="containsText" text="Extremo">
      <formula>NOT(ISERROR(SEARCH(("Extremo"),(AY19))))</formula>
    </cfRule>
  </conditionalFormatting>
  <conditionalFormatting sqref="AY19">
    <cfRule type="containsText" dxfId="245" priority="425" operator="containsText" text="Alto">
      <formula>NOT(ISERROR(SEARCH(("Alto"),(AY19))))</formula>
    </cfRule>
  </conditionalFormatting>
  <conditionalFormatting sqref="AY19">
    <cfRule type="containsText" dxfId="244" priority="426" operator="containsText" text="Moderado">
      <formula>NOT(ISERROR(SEARCH(("Moderado"),(AY19))))</formula>
    </cfRule>
  </conditionalFormatting>
  <conditionalFormatting sqref="AY19">
    <cfRule type="containsText" dxfId="243" priority="427" operator="containsText" text="Bajo">
      <formula>NOT(ISERROR(SEARCH(("Bajo"),(AY19))))</formula>
    </cfRule>
  </conditionalFormatting>
  <conditionalFormatting sqref="AV19">
    <cfRule type="containsText" dxfId="242" priority="428" operator="containsText" text="Catastrófico">
      <formula>NOT(ISERROR(SEARCH(("Catastrófico"),(AV19))))</formula>
    </cfRule>
  </conditionalFormatting>
  <conditionalFormatting sqref="AV19">
    <cfRule type="containsText" dxfId="241" priority="429" operator="containsText" text="Mayor">
      <formula>NOT(ISERROR(SEARCH(("Mayor"),(AV19))))</formula>
    </cfRule>
  </conditionalFormatting>
  <conditionalFormatting sqref="AV19">
    <cfRule type="containsText" dxfId="240" priority="430" operator="containsText" text="Moderado">
      <formula>NOT(ISERROR(SEARCH(("Moderado"),(AV19))))</formula>
    </cfRule>
  </conditionalFormatting>
  <conditionalFormatting sqref="AV19">
    <cfRule type="containsText" dxfId="239" priority="431" operator="containsText" text="Menor">
      <formula>NOT(ISERROR(SEARCH(("Menor"),(AV19))))</formula>
    </cfRule>
  </conditionalFormatting>
  <conditionalFormatting sqref="AV19">
    <cfRule type="containsText" dxfId="238" priority="432" operator="containsText" text="Leve">
      <formula>NOT(ISERROR(SEARCH(("Leve"),(AV19))))</formula>
    </cfRule>
  </conditionalFormatting>
  <conditionalFormatting sqref="AE21">
    <cfRule type="containsText" dxfId="237" priority="433" operator="containsText" text="Catastrófico">
      <formula>NOT(ISERROR(SEARCH(("Catastrófico"),(AE21))))</formula>
    </cfRule>
  </conditionalFormatting>
  <conditionalFormatting sqref="AE21">
    <cfRule type="containsText" dxfId="236" priority="434" operator="containsText" text="Mayor">
      <formula>NOT(ISERROR(SEARCH(("Mayor"),(AE21))))</formula>
    </cfRule>
  </conditionalFormatting>
  <conditionalFormatting sqref="AE21">
    <cfRule type="containsText" dxfId="235" priority="435" operator="containsText" text="Moderado">
      <formula>NOT(ISERROR(SEARCH(("Moderado"),(AE21))))</formula>
    </cfRule>
  </conditionalFormatting>
  <conditionalFormatting sqref="AE21">
    <cfRule type="containsText" dxfId="234" priority="436" operator="containsText" text="Menor">
      <formula>NOT(ISERROR(SEARCH(("Menor"),(AE21))))</formula>
    </cfRule>
  </conditionalFormatting>
  <conditionalFormatting sqref="AE21">
    <cfRule type="containsText" dxfId="233" priority="437" operator="containsText" text="Leve">
      <formula>NOT(ISERROR(SEARCH(("Leve"),(AE21))))</formula>
    </cfRule>
  </conditionalFormatting>
  <conditionalFormatting sqref="AD21">
    <cfRule type="containsText" dxfId="232" priority="438" operator="containsText" text="Muy Baja">
      <formula>NOT(ISERROR(SEARCH(("Muy Baja"),(AD21))))</formula>
    </cfRule>
  </conditionalFormatting>
  <conditionalFormatting sqref="AD21">
    <cfRule type="containsText" dxfId="231" priority="439" operator="containsText" text="Baja">
      <formula>NOT(ISERROR(SEARCH(("Baja"),(AD21))))</formula>
    </cfRule>
  </conditionalFormatting>
  <conditionalFormatting sqref="AD21">
    <cfRule type="containsText" dxfId="230" priority="440" operator="containsText" text="A l t a">
      <formula>NOT(ISERROR(SEARCH(("A l t a"),(AD21))))</formula>
    </cfRule>
  </conditionalFormatting>
  <conditionalFormatting sqref="AD21">
    <cfRule type="containsText" dxfId="229" priority="441" operator="containsText" text="Muy Alta">
      <formula>NOT(ISERROR(SEARCH(("Muy Alta"),(AD21))))</formula>
    </cfRule>
  </conditionalFormatting>
  <conditionalFormatting sqref="AD21">
    <cfRule type="cellIs" dxfId="228" priority="442" operator="equal">
      <formula>"Media"</formula>
    </cfRule>
  </conditionalFormatting>
  <conditionalFormatting sqref="I21">
    <cfRule type="containsText" dxfId="227" priority="443" operator="containsText" text="Muy Baja">
      <formula>NOT(ISERROR(SEARCH(("Muy Baja"),(I21))))</formula>
    </cfRule>
  </conditionalFormatting>
  <conditionalFormatting sqref="I21">
    <cfRule type="containsText" dxfId="226" priority="444" operator="containsText" text="Baja">
      <formula>NOT(ISERROR(SEARCH(("Baja"),(I21))))</formula>
    </cfRule>
  </conditionalFormatting>
  <conditionalFormatting sqref="I21">
    <cfRule type="containsText" dxfId="225" priority="445" operator="containsText" text="A l t a">
      <formula>NOT(ISERROR(SEARCH(("A l t a"),(I21))))</formula>
    </cfRule>
  </conditionalFormatting>
  <conditionalFormatting sqref="I21">
    <cfRule type="containsText" dxfId="224" priority="446" operator="containsText" text="Muy Alta">
      <formula>NOT(ISERROR(SEARCH(("Muy Alta"),(I21))))</formula>
    </cfRule>
  </conditionalFormatting>
  <conditionalFormatting sqref="I21">
    <cfRule type="cellIs" dxfId="223" priority="447" operator="equal">
      <formula>"Media"</formula>
    </cfRule>
  </conditionalFormatting>
  <conditionalFormatting sqref="J21">
    <cfRule type="containsText" dxfId="222" priority="448" operator="containsText" text="Muy Baja">
      <formula>NOT(ISERROR(SEARCH(("Muy Baja"),(J21))))</formula>
    </cfRule>
  </conditionalFormatting>
  <conditionalFormatting sqref="J21">
    <cfRule type="containsText" dxfId="221" priority="449" operator="containsText" text="Baja">
      <formula>NOT(ISERROR(SEARCH(("Baja"),(J21))))</formula>
    </cfRule>
  </conditionalFormatting>
  <conditionalFormatting sqref="J21">
    <cfRule type="containsText" dxfId="220" priority="450" operator="containsText" text="A l t a">
      <formula>NOT(ISERROR(SEARCH(("A l t a"),(J21))))</formula>
    </cfRule>
  </conditionalFormatting>
  <conditionalFormatting sqref="J21">
    <cfRule type="containsText" dxfId="219" priority="451" operator="containsText" text="Muy Alta">
      <formula>NOT(ISERROR(SEARCH(("Muy Alta"),(J21))))</formula>
    </cfRule>
  </conditionalFormatting>
  <conditionalFormatting sqref="J21">
    <cfRule type="cellIs" dxfId="218" priority="452" operator="equal">
      <formula>"Media"</formula>
    </cfRule>
  </conditionalFormatting>
  <conditionalFormatting sqref="AH21">
    <cfRule type="containsText" dxfId="217" priority="453" operator="containsText" text="Extremo">
      <formula>NOT(ISERROR(SEARCH(("Extremo"),(AH21))))</formula>
    </cfRule>
  </conditionalFormatting>
  <conditionalFormatting sqref="AH21">
    <cfRule type="containsText" dxfId="216" priority="454" operator="containsText" text="Alto">
      <formula>NOT(ISERROR(SEARCH(("Alto"),(AH21))))</formula>
    </cfRule>
  </conditionalFormatting>
  <conditionalFormatting sqref="AH21">
    <cfRule type="containsText" dxfId="215" priority="455" operator="containsText" text="Moderado">
      <formula>NOT(ISERROR(SEARCH(("Moderado"),(AH21))))</formula>
    </cfRule>
  </conditionalFormatting>
  <conditionalFormatting sqref="AH21">
    <cfRule type="containsText" dxfId="214" priority="456" operator="containsText" text="Bajo">
      <formula>NOT(ISERROR(SEARCH(("Bajo"),(AH21))))</formula>
    </cfRule>
  </conditionalFormatting>
  <conditionalFormatting sqref="AT21">
    <cfRule type="containsText" dxfId="213" priority="457" operator="containsText" text="Muy Baja">
      <formula>NOT(ISERROR(SEARCH(("Muy Baja"),(AT21))))</formula>
    </cfRule>
  </conditionalFormatting>
  <conditionalFormatting sqref="AT21">
    <cfRule type="containsText" dxfId="212" priority="458" operator="containsText" text="Baja">
      <formula>NOT(ISERROR(SEARCH(("Baja"),(AT21))))</formula>
    </cfRule>
  </conditionalFormatting>
  <conditionalFormatting sqref="AT21">
    <cfRule type="containsText" dxfId="211" priority="459" operator="containsText" text="A l t a">
      <formula>NOT(ISERROR(SEARCH(("A l t a"),(AT21))))</formula>
    </cfRule>
  </conditionalFormatting>
  <conditionalFormatting sqref="AT21">
    <cfRule type="containsText" dxfId="210" priority="460" operator="containsText" text="Muy Alta">
      <formula>NOT(ISERROR(SEARCH(("Muy Alta"),(AT21))))</formula>
    </cfRule>
  </conditionalFormatting>
  <conditionalFormatting sqref="AT21">
    <cfRule type="cellIs" dxfId="209" priority="461" operator="equal">
      <formula>"Media"</formula>
    </cfRule>
  </conditionalFormatting>
  <conditionalFormatting sqref="AY21">
    <cfRule type="containsText" dxfId="208" priority="462" operator="containsText" text="Extremo">
      <formula>NOT(ISERROR(SEARCH(("Extremo"),(AY21))))</formula>
    </cfRule>
  </conditionalFormatting>
  <conditionalFormatting sqref="AY21">
    <cfRule type="containsText" dxfId="207" priority="463" operator="containsText" text="Alto">
      <formula>NOT(ISERROR(SEARCH(("Alto"),(AY21))))</formula>
    </cfRule>
  </conditionalFormatting>
  <conditionalFormatting sqref="AY21">
    <cfRule type="containsText" dxfId="206" priority="464" operator="containsText" text="Moderado">
      <formula>NOT(ISERROR(SEARCH(("Moderado"),(AY21))))</formula>
    </cfRule>
  </conditionalFormatting>
  <conditionalFormatting sqref="AY21">
    <cfRule type="containsText" dxfId="205" priority="465" operator="containsText" text="Bajo">
      <formula>NOT(ISERROR(SEARCH(("Bajo"),(AY21))))</formula>
    </cfRule>
  </conditionalFormatting>
  <conditionalFormatting sqref="AV21">
    <cfRule type="containsText" dxfId="204" priority="466" operator="containsText" text="Catastrófico">
      <formula>NOT(ISERROR(SEARCH(("Catastrófico"),(AV21))))</formula>
    </cfRule>
  </conditionalFormatting>
  <conditionalFormatting sqref="AV21">
    <cfRule type="containsText" dxfId="203" priority="467" operator="containsText" text="Mayor">
      <formula>NOT(ISERROR(SEARCH(("Mayor"),(AV21))))</formula>
    </cfRule>
  </conditionalFormatting>
  <conditionalFormatting sqref="AV21">
    <cfRule type="containsText" dxfId="202" priority="468" operator="containsText" text="Moderado">
      <formula>NOT(ISERROR(SEARCH(("Moderado"),(AV21))))</formula>
    </cfRule>
  </conditionalFormatting>
  <conditionalFormatting sqref="AV21">
    <cfRule type="containsText" dxfId="201" priority="469" operator="containsText" text="Menor">
      <formula>NOT(ISERROR(SEARCH(("Menor"),(AV21))))</formula>
    </cfRule>
  </conditionalFormatting>
  <conditionalFormatting sqref="AV21">
    <cfRule type="containsText" dxfId="200" priority="470" operator="containsText" text="Leve">
      <formula>NOT(ISERROR(SEARCH(("Leve"),(AV21))))</formula>
    </cfRule>
  </conditionalFormatting>
  <conditionalFormatting sqref="AE23">
    <cfRule type="containsText" dxfId="199" priority="471" operator="containsText" text="Catastrófico">
      <formula>NOT(ISERROR(SEARCH(("Catastrófico"),(AE23))))</formula>
    </cfRule>
  </conditionalFormatting>
  <conditionalFormatting sqref="AE23">
    <cfRule type="containsText" dxfId="198" priority="472" operator="containsText" text="Mayor">
      <formula>NOT(ISERROR(SEARCH(("Mayor"),(AE23))))</formula>
    </cfRule>
  </conditionalFormatting>
  <conditionalFormatting sqref="AE23">
    <cfRule type="containsText" dxfId="197" priority="473" operator="containsText" text="Moderado">
      <formula>NOT(ISERROR(SEARCH(("Moderado"),(AE23))))</formula>
    </cfRule>
  </conditionalFormatting>
  <conditionalFormatting sqref="AE23">
    <cfRule type="containsText" dxfId="196" priority="474" operator="containsText" text="Menor">
      <formula>NOT(ISERROR(SEARCH(("Menor"),(AE23))))</formula>
    </cfRule>
  </conditionalFormatting>
  <conditionalFormatting sqref="AE23">
    <cfRule type="containsText" dxfId="195" priority="475" operator="containsText" text="Leve">
      <formula>NOT(ISERROR(SEARCH(("Leve"),(AE23))))</formula>
    </cfRule>
  </conditionalFormatting>
  <conditionalFormatting sqref="AH23">
    <cfRule type="containsText" dxfId="194" priority="476" operator="containsText" text="Extremo">
      <formula>NOT(ISERROR(SEARCH(("Extremo"),(AH23))))</formula>
    </cfRule>
  </conditionalFormatting>
  <conditionalFormatting sqref="AH23">
    <cfRule type="containsText" dxfId="193" priority="477" operator="containsText" text="Alto">
      <formula>NOT(ISERROR(SEARCH(("Alto"),(AH23))))</formula>
    </cfRule>
  </conditionalFormatting>
  <conditionalFormatting sqref="AH23">
    <cfRule type="containsText" dxfId="192" priority="478" operator="containsText" text="Moderado">
      <formula>NOT(ISERROR(SEARCH(("Moderado"),(AH23))))</formula>
    </cfRule>
  </conditionalFormatting>
  <conditionalFormatting sqref="AH23">
    <cfRule type="containsText" dxfId="191" priority="479" operator="containsText" text="Bajo">
      <formula>NOT(ISERROR(SEARCH(("Bajo"),(AH23))))</formula>
    </cfRule>
  </conditionalFormatting>
  <conditionalFormatting sqref="AD23">
    <cfRule type="containsText" dxfId="190" priority="480" operator="containsText" text="Muy Baja">
      <formula>NOT(ISERROR(SEARCH(("Muy Baja"),(AD23))))</formula>
    </cfRule>
  </conditionalFormatting>
  <conditionalFormatting sqref="AD23">
    <cfRule type="containsText" dxfId="189" priority="481" operator="containsText" text="Baja">
      <formula>NOT(ISERROR(SEARCH(("Baja"),(AD23))))</formula>
    </cfRule>
  </conditionalFormatting>
  <conditionalFormatting sqref="AD23">
    <cfRule type="containsText" dxfId="188" priority="482" operator="containsText" text="A l t a">
      <formula>NOT(ISERROR(SEARCH(("A l t a"),(AD23))))</formula>
    </cfRule>
  </conditionalFormatting>
  <conditionalFormatting sqref="AD23">
    <cfRule type="containsText" dxfId="187" priority="483" operator="containsText" text="Muy Alta">
      <formula>NOT(ISERROR(SEARCH(("Muy Alta"),(AD23))))</formula>
    </cfRule>
  </conditionalFormatting>
  <conditionalFormatting sqref="AD23">
    <cfRule type="cellIs" dxfId="186" priority="484" operator="equal">
      <formula>"Media"</formula>
    </cfRule>
  </conditionalFormatting>
  <conditionalFormatting sqref="J23">
    <cfRule type="containsText" dxfId="185" priority="485" operator="containsText" text="Muy Baja">
      <formula>NOT(ISERROR(SEARCH(("Muy Baja"),(J23))))</formula>
    </cfRule>
  </conditionalFormatting>
  <conditionalFormatting sqref="J23">
    <cfRule type="containsText" dxfId="184" priority="486" operator="containsText" text="Baja">
      <formula>NOT(ISERROR(SEARCH(("Baja"),(J23))))</formula>
    </cfRule>
  </conditionalFormatting>
  <conditionalFormatting sqref="J23">
    <cfRule type="containsText" dxfId="183" priority="487" operator="containsText" text="A l t a">
      <formula>NOT(ISERROR(SEARCH(("A l t a"),(J23))))</formula>
    </cfRule>
  </conditionalFormatting>
  <conditionalFormatting sqref="J23">
    <cfRule type="containsText" dxfId="182" priority="488" operator="containsText" text="Muy Alta">
      <formula>NOT(ISERROR(SEARCH(("Muy Alta"),(J23))))</formula>
    </cfRule>
  </conditionalFormatting>
  <conditionalFormatting sqref="J23">
    <cfRule type="cellIs" dxfId="181" priority="489" operator="equal">
      <formula>"Media"</formula>
    </cfRule>
  </conditionalFormatting>
  <conditionalFormatting sqref="I23">
    <cfRule type="containsText" dxfId="180" priority="490" operator="containsText" text="Muy Baja">
      <formula>NOT(ISERROR(SEARCH(("Muy Baja"),(I23))))</formula>
    </cfRule>
  </conditionalFormatting>
  <conditionalFormatting sqref="I23">
    <cfRule type="containsText" dxfId="179" priority="491" operator="containsText" text="Baja">
      <formula>NOT(ISERROR(SEARCH(("Baja"),(I23))))</formula>
    </cfRule>
  </conditionalFormatting>
  <conditionalFormatting sqref="I23">
    <cfRule type="containsText" dxfId="178" priority="492" operator="containsText" text="A l t a">
      <formula>NOT(ISERROR(SEARCH(("A l t a"),(I23))))</formula>
    </cfRule>
  </conditionalFormatting>
  <conditionalFormatting sqref="I23">
    <cfRule type="containsText" dxfId="177" priority="493" operator="containsText" text="Muy Alta">
      <formula>NOT(ISERROR(SEARCH(("Muy Alta"),(I23))))</formula>
    </cfRule>
  </conditionalFormatting>
  <conditionalFormatting sqref="I23">
    <cfRule type="cellIs" dxfId="176" priority="494" operator="equal">
      <formula>"Media"</formula>
    </cfRule>
  </conditionalFormatting>
  <conditionalFormatting sqref="AT23">
    <cfRule type="containsText" dxfId="175" priority="495" operator="containsText" text="Muy Baja">
      <formula>NOT(ISERROR(SEARCH(("Muy Baja"),(AT23))))</formula>
    </cfRule>
  </conditionalFormatting>
  <conditionalFormatting sqref="AT23">
    <cfRule type="containsText" dxfId="174" priority="496" operator="containsText" text="Baja">
      <formula>NOT(ISERROR(SEARCH(("Baja"),(AT23))))</formula>
    </cfRule>
  </conditionalFormatting>
  <conditionalFormatting sqref="AT23">
    <cfRule type="containsText" dxfId="173" priority="497" operator="containsText" text="A l t a">
      <formula>NOT(ISERROR(SEARCH(("A l t a"),(AT23))))</formula>
    </cfRule>
  </conditionalFormatting>
  <conditionalFormatting sqref="AT23">
    <cfRule type="containsText" dxfId="172" priority="498" operator="containsText" text="Muy Alta">
      <formula>NOT(ISERROR(SEARCH(("Muy Alta"),(AT23))))</formula>
    </cfRule>
  </conditionalFormatting>
  <conditionalFormatting sqref="AT23">
    <cfRule type="cellIs" dxfId="171" priority="499" operator="equal">
      <formula>"Media"</formula>
    </cfRule>
  </conditionalFormatting>
  <conditionalFormatting sqref="AY23">
    <cfRule type="containsText" dxfId="170" priority="500" operator="containsText" text="Extremo">
      <formula>NOT(ISERROR(SEARCH(("Extremo"),(AY23))))</formula>
    </cfRule>
  </conditionalFormatting>
  <conditionalFormatting sqref="AY23">
    <cfRule type="containsText" dxfId="169" priority="501" operator="containsText" text="Alto">
      <formula>NOT(ISERROR(SEARCH(("Alto"),(AY23))))</formula>
    </cfRule>
  </conditionalFormatting>
  <conditionalFormatting sqref="AY23">
    <cfRule type="containsText" dxfId="168" priority="502" operator="containsText" text="Moderado">
      <formula>NOT(ISERROR(SEARCH(("Moderado"),(AY23))))</formula>
    </cfRule>
  </conditionalFormatting>
  <conditionalFormatting sqref="AY23">
    <cfRule type="containsText" dxfId="167" priority="503" operator="containsText" text="Bajo">
      <formula>NOT(ISERROR(SEARCH(("Bajo"),(AY23))))</formula>
    </cfRule>
  </conditionalFormatting>
  <conditionalFormatting sqref="AI23">
    <cfRule type="containsText" dxfId="166" priority="504" operator="containsText" text="Extremo">
      <formula>NOT(ISERROR(SEARCH(("Extremo"),(AI23))))</formula>
    </cfRule>
  </conditionalFormatting>
  <conditionalFormatting sqref="AI23">
    <cfRule type="containsText" dxfId="165" priority="505" operator="containsText" text="Alto">
      <formula>NOT(ISERROR(SEARCH(("Alto"),(AI23))))</formula>
    </cfRule>
  </conditionalFormatting>
  <conditionalFormatting sqref="AI23">
    <cfRule type="containsText" dxfId="164" priority="506" operator="containsText" text="Moderado">
      <formula>NOT(ISERROR(SEARCH(("Moderado"),(AI23))))</formula>
    </cfRule>
  </conditionalFormatting>
  <conditionalFormatting sqref="AI23">
    <cfRule type="containsText" dxfId="163" priority="507" operator="containsText" text="Bajo">
      <formula>NOT(ISERROR(SEARCH(("Bajo"),(AI23))))</formula>
    </cfRule>
  </conditionalFormatting>
  <conditionalFormatting sqref="AI23">
    <cfRule type="containsText" dxfId="162" priority="508" operator="containsText" text="Extremo">
      <formula>NOT(ISERROR(SEARCH(("Extremo"),(AI23))))</formula>
    </cfRule>
  </conditionalFormatting>
  <conditionalFormatting sqref="AI23">
    <cfRule type="containsText" dxfId="161" priority="509" operator="containsText" text="Alto">
      <formula>NOT(ISERROR(SEARCH(("Alto"),(AI23))))</formula>
    </cfRule>
  </conditionalFormatting>
  <conditionalFormatting sqref="AI23">
    <cfRule type="containsText" dxfId="160" priority="510" operator="containsText" text="Moderado">
      <formula>NOT(ISERROR(SEARCH(("Moderado"),(AI23))))</formula>
    </cfRule>
  </conditionalFormatting>
  <conditionalFormatting sqref="AI23">
    <cfRule type="containsText" dxfId="159" priority="511" operator="containsText" text="Bajo">
      <formula>NOT(ISERROR(SEARCH(("Bajo"),(AI23))))</formula>
    </cfRule>
  </conditionalFormatting>
  <conditionalFormatting sqref="AI23">
    <cfRule type="containsText" dxfId="158" priority="512" operator="containsText" text="Extremo">
      <formula>NOT(ISERROR(SEARCH(("Extremo"),(AI23))))</formula>
    </cfRule>
  </conditionalFormatting>
  <conditionalFormatting sqref="AI23">
    <cfRule type="containsText" dxfId="157" priority="513" operator="containsText" text="Alto">
      <formula>NOT(ISERROR(SEARCH(("Alto"),(AI23))))</formula>
    </cfRule>
  </conditionalFormatting>
  <conditionalFormatting sqref="AI23">
    <cfRule type="containsText" dxfId="156" priority="514" operator="containsText" text="Moderado">
      <formula>NOT(ISERROR(SEARCH(("Moderado"),(AI23))))</formula>
    </cfRule>
  </conditionalFormatting>
  <conditionalFormatting sqref="AI23">
    <cfRule type="containsText" dxfId="155" priority="515" operator="containsText" text="Bajo">
      <formula>NOT(ISERROR(SEARCH(("Bajo"),(AI23))))</formula>
    </cfRule>
  </conditionalFormatting>
  <conditionalFormatting sqref="AV23">
    <cfRule type="containsText" dxfId="154" priority="516" operator="containsText" text="Catastrófico">
      <formula>NOT(ISERROR(SEARCH(("Catastrófico"),(AV23))))</formula>
    </cfRule>
  </conditionalFormatting>
  <conditionalFormatting sqref="AV23">
    <cfRule type="containsText" dxfId="153" priority="517" operator="containsText" text="Mayor">
      <formula>NOT(ISERROR(SEARCH(("Mayor"),(AV23))))</formula>
    </cfRule>
  </conditionalFormatting>
  <conditionalFormatting sqref="AV23">
    <cfRule type="containsText" dxfId="152" priority="518" operator="containsText" text="Moderado">
      <formula>NOT(ISERROR(SEARCH(("Moderado"),(AV23))))</formula>
    </cfRule>
  </conditionalFormatting>
  <conditionalFormatting sqref="AV23">
    <cfRule type="containsText" dxfId="151" priority="519" operator="containsText" text="Menor">
      <formula>NOT(ISERROR(SEARCH(("Menor"),(AV23))))</formula>
    </cfRule>
  </conditionalFormatting>
  <conditionalFormatting sqref="AV23">
    <cfRule type="containsText" dxfId="150" priority="520" operator="containsText" text="Leve">
      <formula>NOT(ISERROR(SEARCH(("Leve"),(AV23))))</formula>
    </cfRule>
  </conditionalFormatting>
  <conditionalFormatting sqref="AD25">
    <cfRule type="containsText" dxfId="149" priority="521" operator="containsText" text="Muy Baja">
      <formula>NOT(ISERROR(SEARCH(("Muy Baja"),(AD25))))</formula>
    </cfRule>
  </conditionalFormatting>
  <conditionalFormatting sqref="AD25">
    <cfRule type="containsText" dxfId="148" priority="522" operator="containsText" text="Baja">
      <formula>NOT(ISERROR(SEARCH(("Baja"),(AD25))))</formula>
    </cfRule>
  </conditionalFormatting>
  <conditionalFormatting sqref="AD25">
    <cfRule type="containsText" dxfId="147" priority="523" operator="containsText" text="A l t a">
      <formula>NOT(ISERROR(SEARCH(("A l t a"),(AD25))))</formula>
    </cfRule>
  </conditionalFormatting>
  <conditionalFormatting sqref="AD25">
    <cfRule type="containsText" dxfId="146" priority="524" operator="containsText" text="Muy Alta">
      <formula>NOT(ISERROR(SEARCH(("Muy Alta"),(AD25))))</formula>
    </cfRule>
  </conditionalFormatting>
  <conditionalFormatting sqref="AD25">
    <cfRule type="cellIs" dxfId="145" priority="525" operator="equal">
      <formula>"Media"</formula>
    </cfRule>
  </conditionalFormatting>
  <conditionalFormatting sqref="J25">
    <cfRule type="containsText" dxfId="144" priority="526" operator="containsText" text="Muy Baja">
      <formula>NOT(ISERROR(SEARCH(("Muy Baja"),(J25))))</formula>
    </cfRule>
  </conditionalFormatting>
  <conditionalFormatting sqref="J25">
    <cfRule type="containsText" dxfId="143" priority="527" operator="containsText" text="Baja">
      <formula>NOT(ISERROR(SEARCH(("Baja"),(J25))))</formula>
    </cfRule>
  </conditionalFormatting>
  <conditionalFormatting sqref="J25">
    <cfRule type="containsText" dxfId="142" priority="528" operator="containsText" text="A l t a">
      <formula>NOT(ISERROR(SEARCH(("A l t a"),(J25))))</formula>
    </cfRule>
  </conditionalFormatting>
  <conditionalFormatting sqref="J25">
    <cfRule type="containsText" dxfId="141" priority="529" operator="containsText" text="Muy Alta">
      <formula>NOT(ISERROR(SEARCH(("Muy Alta"),(J25))))</formula>
    </cfRule>
  </conditionalFormatting>
  <conditionalFormatting sqref="J25">
    <cfRule type="cellIs" dxfId="140" priority="530" operator="equal">
      <formula>"Media"</formula>
    </cfRule>
  </conditionalFormatting>
  <conditionalFormatting sqref="I25">
    <cfRule type="containsText" dxfId="139" priority="531" operator="containsText" text="Muy Baja">
      <formula>NOT(ISERROR(SEARCH(("Muy Baja"),(I25))))</formula>
    </cfRule>
  </conditionalFormatting>
  <conditionalFormatting sqref="I25">
    <cfRule type="containsText" dxfId="138" priority="532" operator="containsText" text="Baja">
      <formula>NOT(ISERROR(SEARCH(("Baja"),(I25))))</formula>
    </cfRule>
  </conditionalFormatting>
  <conditionalFormatting sqref="I25">
    <cfRule type="containsText" dxfId="137" priority="533" operator="containsText" text="A l t a">
      <formula>NOT(ISERROR(SEARCH(("A l t a"),(I25))))</formula>
    </cfRule>
  </conditionalFormatting>
  <conditionalFormatting sqref="I25">
    <cfRule type="containsText" dxfId="136" priority="534" operator="containsText" text="Muy Alta">
      <formula>NOT(ISERROR(SEARCH(("Muy Alta"),(I25))))</formula>
    </cfRule>
  </conditionalFormatting>
  <conditionalFormatting sqref="I25">
    <cfRule type="cellIs" dxfId="135" priority="535" operator="equal">
      <formula>"Media"</formula>
    </cfRule>
  </conditionalFormatting>
  <conditionalFormatting sqref="AT25">
    <cfRule type="containsText" dxfId="134" priority="536" operator="containsText" text="Muy Baja">
      <formula>NOT(ISERROR(SEARCH(("Muy Baja"),(AT25))))</formula>
    </cfRule>
  </conditionalFormatting>
  <conditionalFormatting sqref="AT25">
    <cfRule type="containsText" dxfId="133" priority="537" operator="containsText" text="Baja">
      <formula>NOT(ISERROR(SEARCH(("Baja"),(AT25))))</formula>
    </cfRule>
  </conditionalFormatting>
  <conditionalFormatting sqref="AT25">
    <cfRule type="containsText" dxfId="132" priority="538" operator="containsText" text="A l t a">
      <formula>NOT(ISERROR(SEARCH(("A l t a"),(AT25))))</formula>
    </cfRule>
  </conditionalFormatting>
  <conditionalFormatting sqref="AT25">
    <cfRule type="containsText" dxfId="131" priority="539" operator="containsText" text="Muy Alta">
      <formula>NOT(ISERROR(SEARCH(("Muy Alta"),(AT25))))</formula>
    </cfRule>
  </conditionalFormatting>
  <conditionalFormatting sqref="AT25">
    <cfRule type="cellIs" dxfId="130" priority="540" operator="equal">
      <formula>"Media"</formula>
    </cfRule>
  </conditionalFormatting>
  <conditionalFormatting sqref="AY25">
    <cfRule type="containsText" dxfId="129" priority="541" operator="containsText" text="Extremo">
      <formula>NOT(ISERROR(SEARCH(("Extremo"),(AY25))))</formula>
    </cfRule>
  </conditionalFormatting>
  <conditionalFormatting sqref="AY25">
    <cfRule type="containsText" dxfId="128" priority="542" operator="containsText" text="Alto">
      <formula>NOT(ISERROR(SEARCH(("Alto"),(AY25))))</formula>
    </cfRule>
  </conditionalFormatting>
  <conditionalFormatting sqref="AY25">
    <cfRule type="containsText" dxfId="127" priority="543" operator="containsText" text="Moderado">
      <formula>NOT(ISERROR(SEARCH(("Moderado"),(AY25))))</formula>
    </cfRule>
  </conditionalFormatting>
  <conditionalFormatting sqref="AY25">
    <cfRule type="containsText" dxfId="126" priority="544" operator="containsText" text="Bajo">
      <formula>NOT(ISERROR(SEARCH(("Bajo"),(AY25))))</formula>
    </cfRule>
  </conditionalFormatting>
  <conditionalFormatting sqref="AI25">
    <cfRule type="containsText" dxfId="125" priority="545" operator="containsText" text="Extremo">
      <formula>NOT(ISERROR(SEARCH(("Extremo"),(AI25))))</formula>
    </cfRule>
  </conditionalFormatting>
  <conditionalFormatting sqref="AI25">
    <cfRule type="containsText" dxfId="124" priority="546" operator="containsText" text="Alto">
      <formula>NOT(ISERROR(SEARCH(("Alto"),(AI25))))</formula>
    </cfRule>
  </conditionalFormatting>
  <conditionalFormatting sqref="AI25">
    <cfRule type="containsText" dxfId="123" priority="547" operator="containsText" text="Moderado">
      <formula>NOT(ISERROR(SEARCH(("Moderado"),(AI25))))</formula>
    </cfRule>
  </conditionalFormatting>
  <conditionalFormatting sqref="AI25">
    <cfRule type="containsText" dxfId="122" priority="548" operator="containsText" text="Bajo">
      <formula>NOT(ISERROR(SEARCH(("Bajo"),(AI25))))</formula>
    </cfRule>
  </conditionalFormatting>
  <conditionalFormatting sqref="AI25">
    <cfRule type="containsText" dxfId="121" priority="549" operator="containsText" text="Extremo">
      <formula>NOT(ISERROR(SEARCH(("Extremo"),(AI25))))</formula>
    </cfRule>
  </conditionalFormatting>
  <conditionalFormatting sqref="AI25">
    <cfRule type="containsText" dxfId="120" priority="550" operator="containsText" text="Alto">
      <formula>NOT(ISERROR(SEARCH(("Alto"),(AI25))))</formula>
    </cfRule>
  </conditionalFormatting>
  <conditionalFormatting sqref="AI25">
    <cfRule type="containsText" dxfId="119" priority="551" operator="containsText" text="Moderado">
      <formula>NOT(ISERROR(SEARCH(("Moderado"),(AI25))))</formula>
    </cfRule>
  </conditionalFormatting>
  <conditionalFormatting sqref="AI25">
    <cfRule type="containsText" dxfId="118" priority="552" operator="containsText" text="Bajo">
      <formula>NOT(ISERROR(SEARCH(("Bajo"),(AI25))))</formula>
    </cfRule>
  </conditionalFormatting>
  <conditionalFormatting sqref="AI25">
    <cfRule type="containsText" dxfId="117" priority="553" operator="containsText" text="Extremo">
      <formula>NOT(ISERROR(SEARCH(("Extremo"),(AI25))))</formula>
    </cfRule>
  </conditionalFormatting>
  <conditionalFormatting sqref="AI25">
    <cfRule type="containsText" dxfId="116" priority="554" operator="containsText" text="Alto">
      <formula>NOT(ISERROR(SEARCH(("Alto"),(AI25))))</formula>
    </cfRule>
  </conditionalFormatting>
  <conditionalFormatting sqref="AI25">
    <cfRule type="containsText" dxfId="115" priority="555" operator="containsText" text="Moderado">
      <formula>NOT(ISERROR(SEARCH(("Moderado"),(AI25))))</formula>
    </cfRule>
  </conditionalFormatting>
  <conditionalFormatting sqref="AI25">
    <cfRule type="containsText" dxfId="114" priority="556" operator="containsText" text="Bajo">
      <formula>NOT(ISERROR(SEARCH(("Bajo"),(AI25))))</formula>
    </cfRule>
  </conditionalFormatting>
  <conditionalFormatting sqref="J26">
    <cfRule type="containsText" dxfId="113" priority="589" operator="containsText" text="Muy Baja">
      <formula>NOT(ISERROR(SEARCH(("Muy Baja"),(J26))))</formula>
    </cfRule>
  </conditionalFormatting>
  <conditionalFormatting sqref="J26">
    <cfRule type="containsText" dxfId="112" priority="590" operator="containsText" text="Baja">
      <formula>NOT(ISERROR(SEARCH(("Baja"),(J26))))</formula>
    </cfRule>
  </conditionalFormatting>
  <conditionalFormatting sqref="J26">
    <cfRule type="containsText" dxfId="111" priority="591" operator="containsText" text="A l t a">
      <formula>NOT(ISERROR(SEARCH(("A l t a"),(J26))))</formula>
    </cfRule>
  </conditionalFormatting>
  <conditionalFormatting sqref="J26">
    <cfRule type="containsText" dxfId="110" priority="592" operator="containsText" text="Muy Alta">
      <formula>NOT(ISERROR(SEARCH(("Muy Alta"),(J26))))</formula>
    </cfRule>
  </conditionalFormatting>
  <conditionalFormatting sqref="J26">
    <cfRule type="cellIs" dxfId="109" priority="593" operator="equal">
      <formula>"Media"</formula>
    </cfRule>
  </conditionalFormatting>
  <conditionalFormatting sqref="K21">
    <cfRule type="containsText" dxfId="108" priority="611" operator="containsText" text="Muy Baja">
      <formula>NOT(ISERROR(SEARCH(("Muy Baja"),(K21))))</formula>
    </cfRule>
  </conditionalFormatting>
  <conditionalFormatting sqref="K21">
    <cfRule type="containsText" dxfId="107" priority="612" operator="containsText" text="Baja">
      <formula>NOT(ISERROR(SEARCH(("Baja"),(K21))))</formula>
    </cfRule>
  </conditionalFormatting>
  <conditionalFormatting sqref="K21">
    <cfRule type="containsText" dxfId="106" priority="613" operator="containsText" text="A l t a">
      <formula>NOT(ISERROR(SEARCH(("A l t a"),(K21))))</formula>
    </cfRule>
  </conditionalFormatting>
  <conditionalFormatting sqref="K21">
    <cfRule type="containsText" dxfId="105" priority="614" operator="containsText" text="Muy Alta">
      <formula>NOT(ISERROR(SEARCH(("Muy Alta"),(K21))))</formula>
    </cfRule>
  </conditionalFormatting>
  <conditionalFormatting sqref="K21">
    <cfRule type="cellIs" dxfId="104" priority="615" operator="equal">
      <formula>"Media"</formula>
    </cfRule>
  </conditionalFormatting>
  <conditionalFormatting sqref="W21 Y21:Z21">
    <cfRule type="containsText" dxfId="103" priority="616" operator="containsText" text="Muy Baja">
      <formula>NOT(ISERROR(SEARCH(("Muy Baja"),(W21))))</formula>
    </cfRule>
  </conditionalFormatting>
  <conditionalFormatting sqref="W21 Y21:Z21">
    <cfRule type="containsText" dxfId="102" priority="617" operator="containsText" text="Baja">
      <formula>NOT(ISERROR(SEARCH(("Baja"),(W21))))</formula>
    </cfRule>
  </conditionalFormatting>
  <conditionalFormatting sqref="W21 Y21:Z21">
    <cfRule type="containsText" dxfId="101" priority="618" operator="containsText" text="A l t a">
      <formula>NOT(ISERROR(SEARCH(("A l t a"),(W21))))</formula>
    </cfRule>
  </conditionalFormatting>
  <conditionalFormatting sqref="W21 Y21:Z21">
    <cfRule type="containsText" dxfId="100" priority="619" operator="containsText" text="Muy Alta">
      <formula>NOT(ISERROR(SEARCH(("Muy Alta"),(W21))))</formula>
    </cfRule>
  </conditionalFormatting>
  <conditionalFormatting sqref="W21 Y21:Z21">
    <cfRule type="cellIs" dxfId="99" priority="620" operator="equal">
      <formula>"Media"</formula>
    </cfRule>
  </conditionalFormatting>
  <conditionalFormatting sqref="L21:V21">
    <cfRule type="containsText" dxfId="98" priority="621" operator="containsText" text="Muy Baja">
      <formula>NOT(ISERROR(SEARCH(("Muy Baja"),(L21))))</formula>
    </cfRule>
  </conditionalFormatting>
  <conditionalFormatting sqref="L21:V21">
    <cfRule type="containsText" dxfId="97" priority="622" operator="containsText" text="Baja">
      <formula>NOT(ISERROR(SEARCH(("Baja"),(L21))))</formula>
    </cfRule>
  </conditionalFormatting>
  <conditionalFormatting sqref="L21:V21">
    <cfRule type="containsText" dxfId="96" priority="623" operator="containsText" text="A l t a">
      <formula>NOT(ISERROR(SEARCH(("A l t a"),(L21))))</formula>
    </cfRule>
  </conditionalFormatting>
  <conditionalFormatting sqref="L21:V21">
    <cfRule type="containsText" dxfId="95" priority="624" operator="containsText" text="Muy Alta">
      <formula>NOT(ISERROR(SEARCH(("Muy Alta"),(L21))))</formula>
    </cfRule>
  </conditionalFormatting>
  <conditionalFormatting sqref="L21:V21">
    <cfRule type="cellIs" dxfId="94" priority="625" operator="equal">
      <formula>"Media"</formula>
    </cfRule>
  </conditionalFormatting>
  <conditionalFormatting sqref="AC21">
    <cfRule type="containsText" dxfId="93" priority="626" operator="containsText" text="Muy Baja">
      <formula>NOT(ISERROR(SEARCH(("Muy Baja"),(AC21))))</formula>
    </cfRule>
  </conditionalFormatting>
  <conditionalFormatting sqref="AC21">
    <cfRule type="containsText" dxfId="92" priority="627" operator="containsText" text="Baja">
      <formula>NOT(ISERROR(SEARCH(("Baja"),(AC21))))</formula>
    </cfRule>
  </conditionalFormatting>
  <conditionalFormatting sqref="AC21">
    <cfRule type="containsText" dxfId="91" priority="628" operator="containsText" text="A l t a">
      <formula>NOT(ISERROR(SEARCH(("A l t a"),(AC21))))</formula>
    </cfRule>
  </conditionalFormatting>
  <conditionalFormatting sqref="AC21">
    <cfRule type="containsText" dxfId="90" priority="629" operator="containsText" text="Muy Alta">
      <formula>NOT(ISERROR(SEARCH(("Muy Alta"),(AC21))))</formula>
    </cfRule>
  </conditionalFormatting>
  <conditionalFormatting sqref="AC21">
    <cfRule type="cellIs" dxfId="89" priority="630" operator="equal">
      <formula>"Media"</formula>
    </cfRule>
  </conditionalFormatting>
  <conditionalFormatting sqref="AB21">
    <cfRule type="containsText" dxfId="88" priority="631" operator="containsText" text="Muy Baja">
      <formula>NOT(ISERROR(SEARCH(("Muy Baja"),(AB21))))</formula>
    </cfRule>
  </conditionalFormatting>
  <conditionalFormatting sqref="AB21">
    <cfRule type="containsText" dxfId="87" priority="632" operator="containsText" text="Baja">
      <formula>NOT(ISERROR(SEARCH(("Baja"),(AB21))))</formula>
    </cfRule>
  </conditionalFormatting>
  <conditionalFormatting sqref="AB21">
    <cfRule type="containsText" dxfId="86" priority="633" operator="containsText" text="A l t a">
      <formula>NOT(ISERROR(SEARCH(("A l t a"),(AB21))))</formula>
    </cfRule>
  </conditionalFormatting>
  <conditionalFormatting sqref="AB21">
    <cfRule type="containsText" dxfId="85" priority="634" operator="containsText" text="Muy Alta">
      <formula>NOT(ISERROR(SEARCH(("Muy Alta"),(AB21))))</formula>
    </cfRule>
  </conditionalFormatting>
  <conditionalFormatting sqref="AB21">
    <cfRule type="cellIs" dxfId="84" priority="635" operator="equal">
      <formula>"Media"</formula>
    </cfRule>
  </conditionalFormatting>
  <conditionalFormatting sqref="AA21">
    <cfRule type="containsText" dxfId="83" priority="636" operator="containsText" text="Muy Baja">
      <formula>NOT(ISERROR(SEARCH(("Muy Baja"),(AA21))))</formula>
    </cfRule>
  </conditionalFormatting>
  <conditionalFormatting sqref="AA21">
    <cfRule type="containsText" dxfId="82" priority="637" operator="containsText" text="Baja">
      <formula>NOT(ISERROR(SEARCH(("Baja"),(AA21))))</formula>
    </cfRule>
  </conditionalFormatting>
  <conditionalFormatting sqref="AA21">
    <cfRule type="containsText" dxfId="81" priority="638" operator="containsText" text="A l t a">
      <formula>NOT(ISERROR(SEARCH(("A l t a"),(AA21))))</formula>
    </cfRule>
  </conditionalFormatting>
  <conditionalFormatting sqref="AA21">
    <cfRule type="containsText" dxfId="80" priority="639" operator="containsText" text="Muy Alta">
      <formula>NOT(ISERROR(SEARCH(("Muy Alta"),(AA21))))</formula>
    </cfRule>
  </conditionalFormatting>
  <conditionalFormatting sqref="AA21">
    <cfRule type="cellIs" dxfId="79" priority="640" operator="equal">
      <formula>"Media"</formula>
    </cfRule>
  </conditionalFormatting>
  <conditionalFormatting sqref="X21">
    <cfRule type="containsText" dxfId="78" priority="641" operator="containsText" text="Muy Baja">
      <formula>NOT(ISERROR(SEARCH(("Muy Baja"),(X21))))</formula>
    </cfRule>
  </conditionalFormatting>
  <conditionalFormatting sqref="X21">
    <cfRule type="containsText" dxfId="77" priority="642" operator="containsText" text="Baja">
      <formula>NOT(ISERROR(SEARCH(("Baja"),(X21))))</formula>
    </cfRule>
  </conditionalFormatting>
  <conditionalFormatting sqref="X21">
    <cfRule type="containsText" dxfId="76" priority="643" operator="containsText" text="A l t a">
      <formula>NOT(ISERROR(SEARCH(("A l t a"),(X21))))</formula>
    </cfRule>
  </conditionalFormatting>
  <conditionalFormatting sqref="X21">
    <cfRule type="containsText" dxfId="75" priority="644" operator="containsText" text="Muy Alta">
      <formula>NOT(ISERROR(SEARCH(("Muy Alta"),(X21))))</formula>
    </cfRule>
  </conditionalFormatting>
  <conditionalFormatting sqref="X21">
    <cfRule type="cellIs" dxfId="74" priority="645" operator="equal">
      <formula>"Media"</formula>
    </cfRule>
  </conditionalFormatting>
  <conditionalFormatting sqref="AI21">
    <cfRule type="containsText" dxfId="73" priority="646" operator="containsText" text="Extremo">
      <formula>NOT(ISERROR(SEARCH(("Extremo"),(AI21))))</formula>
    </cfRule>
  </conditionalFormatting>
  <conditionalFormatting sqref="AI21">
    <cfRule type="containsText" dxfId="72" priority="647" operator="containsText" text="Alto">
      <formula>NOT(ISERROR(SEARCH(("Alto"),(AI21))))</formula>
    </cfRule>
  </conditionalFormatting>
  <conditionalFormatting sqref="AI21">
    <cfRule type="containsText" dxfId="71" priority="648" operator="containsText" text="Moderado">
      <formula>NOT(ISERROR(SEARCH(("Moderado"),(AI21))))</formula>
    </cfRule>
  </conditionalFormatting>
  <conditionalFormatting sqref="AI21">
    <cfRule type="containsText" dxfId="70" priority="649" operator="containsText" text="Bajo">
      <formula>NOT(ISERROR(SEARCH(("Bajo"),(AI21))))</formula>
    </cfRule>
  </conditionalFormatting>
  <conditionalFormatting sqref="BA22">
    <cfRule type="containsText" dxfId="69" priority="650" operator="containsText" text="Extremo">
      <formula>NOT(ISERROR(SEARCH(("Extremo"),(BA22))))</formula>
    </cfRule>
  </conditionalFormatting>
  <conditionalFormatting sqref="BA22">
    <cfRule type="containsText" dxfId="68" priority="651" operator="containsText" text="Alto">
      <formula>NOT(ISERROR(SEARCH(("Alto"),(BA22))))</formula>
    </cfRule>
  </conditionalFormatting>
  <conditionalFormatting sqref="BA22">
    <cfRule type="containsText" dxfId="67" priority="652" operator="containsText" text="Moderado">
      <formula>NOT(ISERROR(SEARCH(("Moderado"),(BA22))))</formula>
    </cfRule>
  </conditionalFormatting>
  <conditionalFormatting sqref="BA22">
    <cfRule type="containsText" dxfId="66" priority="653" operator="containsText" text="Bajo">
      <formula>NOT(ISERROR(SEARCH(("Bajo"),(BA22))))</formula>
    </cfRule>
  </conditionalFormatting>
  <conditionalFormatting sqref="BA21">
    <cfRule type="containsText" dxfId="65" priority="654" operator="containsText" text="Extremo">
      <formula>NOT(ISERROR(SEARCH(("Extremo"),(BA21))))</formula>
    </cfRule>
  </conditionalFormatting>
  <conditionalFormatting sqref="BA21">
    <cfRule type="containsText" dxfId="64" priority="655" operator="containsText" text="Alto">
      <formula>NOT(ISERROR(SEARCH(("Alto"),(BA21))))</formula>
    </cfRule>
  </conditionalFormatting>
  <conditionalFormatting sqref="BA21">
    <cfRule type="containsText" dxfId="63" priority="656" operator="containsText" text="Moderado">
      <formula>NOT(ISERROR(SEARCH(("Moderado"),(BA21))))</formula>
    </cfRule>
  </conditionalFormatting>
  <conditionalFormatting sqref="BA21">
    <cfRule type="containsText" dxfId="62" priority="657" operator="containsText" text="Bajo">
      <formula>NOT(ISERROR(SEARCH(("Bajo"),(BA21))))</formula>
    </cfRule>
  </conditionalFormatting>
  <conditionalFormatting sqref="K23">
    <cfRule type="containsText" dxfId="61" priority="658" operator="containsText" text="Muy Baja">
      <formula>NOT(ISERROR(SEARCH(("Muy Baja"),(K23))))</formula>
    </cfRule>
  </conditionalFormatting>
  <conditionalFormatting sqref="K23">
    <cfRule type="containsText" dxfId="60" priority="659" operator="containsText" text="Baja">
      <formula>NOT(ISERROR(SEARCH(("Baja"),(K23))))</formula>
    </cfRule>
  </conditionalFormatting>
  <conditionalFormatting sqref="K23">
    <cfRule type="containsText" dxfId="59" priority="660" operator="containsText" text="A l t a">
      <formula>NOT(ISERROR(SEARCH(("A l t a"),(K23))))</formula>
    </cfRule>
  </conditionalFormatting>
  <conditionalFormatting sqref="K23">
    <cfRule type="containsText" dxfId="58" priority="661" operator="containsText" text="Muy Alta">
      <formula>NOT(ISERROR(SEARCH(("Muy Alta"),(K23))))</formula>
    </cfRule>
  </conditionalFormatting>
  <conditionalFormatting sqref="K23">
    <cfRule type="cellIs" dxfId="57" priority="662" operator="equal">
      <formula>"Media"</formula>
    </cfRule>
  </conditionalFormatting>
  <conditionalFormatting sqref="L23:AC23">
    <cfRule type="containsText" dxfId="56" priority="663" operator="containsText" text="Muy Baja">
      <formula>NOT(ISERROR(SEARCH(("Muy Baja"),(L23))))</formula>
    </cfRule>
  </conditionalFormatting>
  <conditionalFormatting sqref="L23:AC23">
    <cfRule type="containsText" dxfId="55" priority="664" operator="containsText" text="Baja">
      <formula>NOT(ISERROR(SEARCH(("Baja"),(L23))))</formula>
    </cfRule>
  </conditionalFormatting>
  <conditionalFormatting sqref="L23:AC23">
    <cfRule type="containsText" dxfId="54" priority="665" operator="containsText" text="A l t a">
      <formula>NOT(ISERROR(SEARCH(("A l t a"),(L23))))</formula>
    </cfRule>
  </conditionalFormatting>
  <conditionalFormatting sqref="L23:AC23">
    <cfRule type="containsText" dxfId="53" priority="666" operator="containsText" text="Muy Alta">
      <formula>NOT(ISERROR(SEARCH(("Muy Alta"),(L23))))</formula>
    </cfRule>
  </conditionalFormatting>
  <conditionalFormatting sqref="L23:AC23">
    <cfRule type="cellIs" dxfId="52" priority="667" operator="equal">
      <formula>"Media"</formula>
    </cfRule>
  </conditionalFormatting>
  <conditionalFormatting sqref="AE25">
    <cfRule type="containsText" dxfId="51" priority="668" operator="containsText" text="Catastrófico">
      <formula>NOT(ISERROR(SEARCH(("Catastrófico"),(AE25))))</formula>
    </cfRule>
  </conditionalFormatting>
  <conditionalFormatting sqref="AE25">
    <cfRule type="containsText" dxfId="50" priority="669" operator="containsText" text="Mayor">
      <formula>NOT(ISERROR(SEARCH(("Mayor"),(AE25))))</formula>
    </cfRule>
  </conditionalFormatting>
  <conditionalFormatting sqref="AE25">
    <cfRule type="containsText" dxfId="49" priority="670" operator="containsText" text="Moderado">
      <formula>NOT(ISERROR(SEARCH(("Moderado"),(AE25))))</formula>
    </cfRule>
  </conditionalFormatting>
  <conditionalFormatting sqref="AE25">
    <cfRule type="containsText" dxfId="48" priority="671" operator="containsText" text="Menor">
      <formula>NOT(ISERROR(SEARCH(("Menor"),(AE25))))</formula>
    </cfRule>
  </conditionalFormatting>
  <conditionalFormatting sqref="AE25">
    <cfRule type="containsText" dxfId="47" priority="672" operator="containsText" text="Leve">
      <formula>NOT(ISERROR(SEARCH(("Leve"),(AE25))))</formula>
    </cfRule>
  </conditionalFormatting>
  <conditionalFormatting sqref="AE26">
    <cfRule type="containsText" dxfId="46" priority="673" operator="containsText" text="Catastrófico">
      <formula>NOT(ISERROR(SEARCH(("Catastrófico"),(AE26))))</formula>
    </cfRule>
  </conditionalFormatting>
  <conditionalFormatting sqref="AE26">
    <cfRule type="containsText" dxfId="45" priority="674" operator="containsText" text="Mayor">
      <formula>NOT(ISERROR(SEARCH(("Mayor"),(AE26))))</formula>
    </cfRule>
  </conditionalFormatting>
  <conditionalFormatting sqref="AE26">
    <cfRule type="containsText" dxfId="44" priority="675" operator="containsText" text="Moderado">
      <formula>NOT(ISERROR(SEARCH(("Moderado"),(AE26))))</formula>
    </cfRule>
  </conditionalFormatting>
  <conditionalFormatting sqref="AE26">
    <cfRule type="containsText" dxfId="43" priority="676" operator="containsText" text="Menor">
      <formula>NOT(ISERROR(SEARCH(("Menor"),(AE26))))</formula>
    </cfRule>
  </conditionalFormatting>
  <conditionalFormatting sqref="AE26">
    <cfRule type="containsText" dxfId="42" priority="677" operator="containsText" text="Leve">
      <formula>NOT(ISERROR(SEARCH(("Leve"),(AE26))))</formula>
    </cfRule>
  </conditionalFormatting>
  <conditionalFormatting sqref="AD26">
    <cfRule type="containsText" dxfId="41" priority="678" operator="containsText" text="Muy Baja">
      <formula>NOT(ISERROR(SEARCH(("Muy Baja"),(AD26))))</formula>
    </cfRule>
  </conditionalFormatting>
  <conditionalFormatting sqref="AD26">
    <cfRule type="containsText" dxfId="40" priority="679" operator="containsText" text="Baja">
      <formula>NOT(ISERROR(SEARCH(("Baja"),(AD26))))</formula>
    </cfRule>
  </conditionalFormatting>
  <conditionalFormatting sqref="AD26">
    <cfRule type="containsText" dxfId="39" priority="680" operator="containsText" text="A l t a">
      <formula>NOT(ISERROR(SEARCH(("A l t a"),(AD26))))</formula>
    </cfRule>
  </conditionalFormatting>
  <conditionalFormatting sqref="AD26">
    <cfRule type="containsText" dxfId="38" priority="681" operator="containsText" text="Muy Alta">
      <formula>NOT(ISERROR(SEARCH(("Muy Alta"),(AD26))))</formula>
    </cfRule>
  </conditionalFormatting>
  <conditionalFormatting sqref="AD26">
    <cfRule type="cellIs" dxfId="37" priority="682" operator="equal">
      <formula>"Media"</formula>
    </cfRule>
  </conditionalFormatting>
  <conditionalFormatting sqref="I26">
    <cfRule type="containsText" dxfId="36" priority="683" operator="containsText" text="Muy Baja">
      <formula>NOT(ISERROR(SEARCH(("Muy Baja"),(I26))))</formula>
    </cfRule>
  </conditionalFormatting>
  <conditionalFormatting sqref="I26">
    <cfRule type="containsText" dxfId="35" priority="684" operator="containsText" text="Baja">
      <formula>NOT(ISERROR(SEARCH(("Baja"),(I26))))</formula>
    </cfRule>
  </conditionalFormatting>
  <conditionalFormatting sqref="I26">
    <cfRule type="containsText" dxfId="34" priority="685" operator="containsText" text="A l t a">
      <formula>NOT(ISERROR(SEARCH(("A l t a"),(I26))))</formula>
    </cfRule>
  </conditionalFormatting>
  <conditionalFormatting sqref="I26">
    <cfRule type="containsText" dxfId="33" priority="686" operator="containsText" text="Muy Alta">
      <formula>NOT(ISERROR(SEARCH(("Muy Alta"),(I26))))</formula>
    </cfRule>
  </conditionalFormatting>
  <conditionalFormatting sqref="I26">
    <cfRule type="cellIs" dxfId="32" priority="687" operator="equal">
      <formula>"Media"</formula>
    </cfRule>
  </conditionalFormatting>
  <conditionalFormatting sqref="AH26">
    <cfRule type="containsText" dxfId="31" priority="688" operator="containsText" text="Extremo">
      <formula>NOT(ISERROR(SEARCH(("Extremo"),(AH26))))</formula>
    </cfRule>
  </conditionalFormatting>
  <conditionalFormatting sqref="AH26">
    <cfRule type="containsText" dxfId="30" priority="689" operator="containsText" text="Alto">
      <formula>NOT(ISERROR(SEARCH(("Alto"),(AH26))))</formula>
    </cfRule>
  </conditionalFormatting>
  <conditionalFormatting sqref="AH26">
    <cfRule type="containsText" dxfId="29" priority="690" operator="containsText" text="Moderado">
      <formula>NOT(ISERROR(SEARCH(("Moderado"),(AH26))))</formula>
    </cfRule>
  </conditionalFormatting>
  <conditionalFormatting sqref="AH26">
    <cfRule type="containsText" dxfId="28" priority="691" operator="containsText" text="Bajo">
      <formula>NOT(ISERROR(SEARCH(("Bajo"),(AH26))))</formula>
    </cfRule>
  </conditionalFormatting>
  <conditionalFormatting sqref="AT26">
    <cfRule type="containsText" dxfId="27" priority="692" operator="containsText" text="Muy Baja">
      <formula>NOT(ISERROR(SEARCH(("Muy Baja"),(AT26))))</formula>
    </cfRule>
  </conditionalFormatting>
  <conditionalFormatting sqref="AT26">
    <cfRule type="containsText" dxfId="26" priority="693" operator="containsText" text="Baja">
      <formula>NOT(ISERROR(SEARCH(("Baja"),(AT26))))</formula>
    </cfRule>
  </conditionalFormatting>
  <conditionalFormatting sqref="AT26">
    <cfRule type="containsText" dxfId="25" priority="694" operator="containsText" text="A l t a">
      <formula>NOT(ISERROR(SEARCH(("A l t a"),(AT26))))</formula>
    </cfRule>
  </conditionalFormatting>
  <conditionalFormatting sqref="AT26">
    <cfRule type="containsText" dxfId="24" priority="695" operator="containsText" text="Muy Alta">
      <formula>NOT(ISERROR(SEARCH(("Muy Alta"),(AT26))))</formula>
    </cfRule>
  </conditionalFormatting>
  <conditionalFormatting sqref="AT26">
    <cfRule type="cellIs" dxfId="23" priority="696" operator="equal">
      <formula>"Media"</formula>
    </cfRule>
  </conditionalFormatting>
  <conditionalFormatting sqref="AY26">
    <cfRule type="containsText" dxfId="22" priority="697" operator="containsText" text="Extremo">
      <formula>NOT(ISERROR(SEARCH(("Extremo"),(AY26))))</formula>
    </cfRule>
  </conditionalFormatting>
  <conditionalFormatting sqref="AY26">
    <cfRule type="containsText" dxfId="21" priority="698" operator="containsText" text="Alto">
      <formula>NOT(ISERROR(SEARCH(("Alto"),(AY26))))</formula>
    </cfRule>
  </conditionalFormatting>
  <conditionalFormatting sqref="AY26">
    <cfRule type="containsText" dxfId="20" priority="699" operator="containsText" text="Moderado">
      <formula>NOT(ISERROR(SEARCH(("Moderado"),(AY26))))</formula>
    </cfRule>
  </conditionalFormatting>
  <conditionalFormatting sqref="AY26">
    <cfRule type="containsText" dxfId="19" priority="700" operator="containsText" text="Bajo">
      <formula>NOT(ISERROR(SEARCH(("Bajo"),(AY26))))</formula>
    </cfRule>
  </conditionalFormatting>
  <conditionalFormatting sqref="AV26">
    <cfRule type="containsText" dxfId="18" priority="701" operator="containsText" text="Catastrófico">
      <formula>NOT(ISERROR(SEARCH(("Catastrófico"),(AV26))))</formula>
    </cfRule>
  </conditionalFormatting>
  <conditionalFormatting sqref="AV26">
    <cfRule type="containsText" dxfId="17" priority="702" operator="containsText" text="Mayor">
      <formula>NOT(ISERROR(SEARCH(("Mayor"),(AV26))))</formula>
    </cfRule>
  </conditionalFormatting>
  <conditionalFormatting sqref="AV26">
    <cfRule type="containsText" dxfId="16" priority="703" operator="containsText" text="Moderado">
      <formula>NOT(ISERROR(SEARCH(("Moderado"),(AV26))))</formula>
    </cfRule>
  </conditionalFormatting>
  <conditionalFormatting sqref="AV26">
    <cfRule type="containsText" dxfId="15" priority="704" operator="containsText" text="Menor">
      <formula>NOT(ISERROR(SEARCH(("Menor"),(AV26))))</formula>
    </cfRule>
  </conditionalFormatting>
  <conditionalFormatting sqref="AV26">
    <cfRule type="containsText" dxfId="14" priority="705" operator="containsText" text="Leve">
      <formula>NOT(ISERROR(SEARCH(("Leve"),(AV26))))</formula>
    </cfRule>
  </conditionalFormatting>
  <conditionalFormatting sqref="K26">
    <cfRule type="containsText" dxfId="13" priority="706" operator="containsText" text="Muy Baja">
      <formula>NOT(ISERROR(SEARCH(("Muy Baja"),(K26))))</formula>
    </cfRule>
  </conditionalFormatting>
  <conditionalFormatting sqref="K26">
    <cfRule type="containsText" dxfId="12" priority="707" operator="containsText" text="Baja">
      <formula>NOT(ISERROR(SEARCH(("Baja"),(K26))))</formula>
    </cfRule>
  </conditionalFormatting>
  <conditionalFormatting sqref="K26">
    <cfRule type="containsText" dxfId="11" priority="708" operator="containsText" text="A l t a">
      <formula>NOT(ISERROR(SEARCH(("A l t a"),(K26))))</formula>
    </cfRule>
  </conditionalFormatting>
  <conditionalFormatting sqref="K26">
    <cfRule type="containsText" dxfId="10" priority="709" operator="containsText" text="Muy Alta">
      <formula>NOT(ISERROR(SEARCH(("Muy Alta"),(K26))))</formula>
    </cfRule>
  </conditionalFormatting>
  <conditionalFormatting sqref="K26">
    <cfRule type="cellIs" dxfId="9" priority="710" operator="equal">
      <formula>"Media"</formula>
    </cfRule>
  </conditionalFormatting>
  <conditionalFormatting sqref="L26:AC26">
    <cfRule type="containsText" dxfId="8" priority="711" operator="containsText" text="Muy Baja">
      <formula>NOT(ISERROR(SEARCH(("Muy Baja"),(L26))))</formula>
    </cfRule>
  </conditionalFormatting>
  <conditionalFormatting sqref="L26:AC26">
    <cfRule type="containsText" dxfId="7" priority="712" operator="containsText" text="Baja">
      <formula>NOT(ISERROR(SEARCH(("Baja"),(L26))))</formula>
    </cfRule>
  </conditionalFormatting>
  <conditionalFormatting sqref="L26:AC26">
    <cfRule type="containsText" dxfId="6" priority="713" operator="containsText" text="A l t a">
      <formula>NOT(ISERROR(SEARCH(("A l t a"),(L26))))</formula>
    </cfRule>
  </conditionalFormatting>
  <conditionalFormatting sqref="L26:AC26">
    <cfRule type="containsText" dxfId="5" priority="714" operator="containsText" text="Muy Alta">
      <formula>NOT(ISERROR(SEARCH(("Muy Alta"),(L26))))</formula>
    </cfRule>
  </conditionalFormatting>
  <conditionalFormatting sqref="L26:AC26">
    <cfRule type="cellIs" dxfId="4" priority="715" operator="equal">
      <formula>"Media"</formula>
    </cfRule>
  </conditionalFormatting>
  <conditionalFormatting sqref="AI26">
    <cfRule type="containsText" dxfId="3" priority="716" operator="containsText" text="Extremo">
      <formula>NOT(ISERROR(SEARCH(("Extremo"),(AI26))))</formula>
    </cfRule>
  </conditionalFormatting>
  <conditionalFormatting sqref="AI26">
    <cfRule type="containsText" dxfId="2" priority="717" operator="containsText" text="Alto">
      <formula>NOT(ISERROR(SEARCH(("Alto"),(AI26))))</formula>
    </cfRule>
  </conditionalFormatting>
  <conditionalFormatting sqref="AI26">
    <cfRule type="containsText" dxfId="1" priority="718" operator="containsText" text="Moderado">
      <formula>NOT(ISERROR(SEARCH(("Moderado"),(AI26))))</formula>
    </cfRule>
  </conditionalFormatting>
  <conditionalFormatting sqref="AI26">
    <cfRule type="containsText" dxfId="0" priority="719" operator="containsText" text="Bajo">
      <formula>NOT(ISERROR(SEARCH(("Bajo"),(AI26))))</formula>
    </cfRule>
  </conditionalFormatting>
  <pageMargins left="0.45" right="0.28000000000000003" top="0.26" bottom="0.16" header="0" footer="0"/>
  <pageSetup paperSize="5" fitToWidth="0" orientation="landscape" r:id="rId1"/>
  <headerFooter>
    <oddFooter>&amp;RCódigo: GMC-F-16 Vigencia: 22/06/2021 Versión: 01</oddFooter>
  </headerFooter>
  <drawing r:id="rId2"/>
  <legacyDrawing r:id="rId3"/>
  <extLst>
    <ext xmlns:x14="http://schemas.microsoft.com/office/spreadsheetml/2009/9/main" uri="{CCE6A557-97BC-4b89-ADB6-D9C93CAAB3DF}">
      <x14:dataValidations xmlns:xm="http://schemas.microsoft.com/office/excel/2006/main" disablePrompts="1" count="7">
        <x14:dataValidation type="list" allowBlank="1" showErrorMessage="1" xr:uid="{00000000-0002-0000-0000-000000000000}">
          <x14:formula1>
            <xm:f>Tablas!$A$14:$A$19</xm:f>
          </x14:formula1>
          <xm:sqref>G8:G14 G16 G19 G21 G23 G24:G26</xm:sqref>
        </x14:dataValidation>
        <x14:dataValidation type="list" allowBlank="1" showErrorMessage="1" xr:uid="{00000000-0002-0000-0000-000001000000}">
          <x14:formula1>
            <xm:f>Tablas!$A$3:$A$10</xm:f>
          </x14:formula1>
          <xm:sqref>F8:F14 F19 F21 F23 F24:F26</xm:sqref>
        </x14:dataValidation>
        <x14:dataValidation type="list" allowBlank="1" showErrorMessage="1" xr:uid="{00000000-0002-0000-0000-000002000000}">
          <x14:formula1>
            <xm:f>Tablas!$A$81:$A$83</xm:f>
          </x14:formula1>
          <xm:sqref>AP8:AP11 AP14:AP23 AP24:AP27</xm:sqref>
        </x14:dataValidation>
        <x14:dataValidation type="list" allowBlank="1" showErrorMessage="1" xr:uid="{00000000-0002-0000-0000-000003000000}">
          <x14:formula1>
            <xm:f>Tablas!$A$61:$A$64</xm:f>
          </x14:formula1>
          <xm:sqref>AL8:AL11 AL14:AL23 AL24:AL27</xm:sqref>
        </x14:dataValidation>
        <x14:dataValidation type="list" allowBlank="1" showErrorMessage="1" xr:uid="{00000000-0002-0000-0000-000004000000}">
          <x14:formula1>
            <xm:f>Tablas!$A$97:$A$101</xm:f>
          </x14:formula1>
          <xm:sqref>AZ8:AZ14 AZ19 AZ21 AZ23 AZ24:AZ26</xm:sqref>
        </x14:dataValidation>
        <x14:dataValidation type="list" allowBlank="1" showErrorMessage="1" xr:uid="{00000000-0002-0000-0000-000005000000}">
          <x14:formula1>
            <xm:f>Tablas!$A$67:$A$69</xm:f>
          </x14:formula1>
          <xm:sqref>AM10:AM11 AM8 AM14:AM23 AM24:AM27</xm:sqref>
        </x14:dataValidation>
        <x14:dataValidation type="list" allowBlank="1" showErrorMessage="1" xr:uid="{00000000-0002-0000-0000-000006000000}">
          <x14:formula1>
            <xm:f>Tablas!$A$86:$A$88</xm:f>
          </x14:formula1>
          <xm:sqref>AQ10:AQ11 AQ8 AQ14:AQ23 AQ24:AQ27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000"/>
  <sheetViews>
    <sheetView workbookViewId="0"/>
  </sheetViews>
  <sheetFormatPr baseColWidth="10" defaultColWidth="12.625" defaultRowHeight="15" customHeight="1" x14ac:dyDescent="0.2"/>
  <cols>
    <col min="1" max="1" width="22.125" customWidth="1"/>
    <col min="2" max="2" width="40.75" customWidth="1"/>
    <col min="3" max="6" width="9.375" customWidth="1"/>
    <col min="7" max="7" width="20.5" customWidth="1"/>
    <col min="8" max="8" width="30.5" customWidth="1"/>
    <col min="9" max="10" width="9.375" customWidth="1"/>
    <col min="11" max="11" width="15.125" customWidth="1"/>
    <col min="12" max="12" width="20.125" customWidth="1"/>
    <col min="13" max="13" width="38" customWidth="1"/>
    <col min="14" max="40" width="9.375" customWidth="1"/>
    <col min="41" max="41" width="20.125" customWidth="1"/>
    <col min="42" max="42" width="14.25" customWidth="1"/>
    <col min="43" max="43" width="19.25" customWidth="1"/>
    <col min="44" max="44" width="31.375" customWidth="1"/>
    <col min="45" max="45" width="12.5" customWidth="1"/>
  </cols>
  <sheetData>
    <row r="1" spans="1:45" x14ac:dyDescent="0.25">
      <c r="A1" s="30" t="s">
        <v>168</v>
      </c>
      <c r="F1" s="31" t="s">
        <v>169</v>
      </c>
      <c r="K1" s="31" t="s">
        <v>170</v>
      </c>
      <c r="O1" s="31" t="s">
        <v>171</v>
      </c>
      <c r="X1" s="31" t="s">
        <v>172</v>
      </c>
      <c r="Z1" s="31" t="s">
        <v>173</v>
      </c>
      <c r="AG1" s="31" t="s">
        <v>174</v>
      </c>
      <c r="AO1" s="31" t="s">
        <v>175</v>
      </c>
    </row>
    <row r="2" spans="1:45" ht="31.5" x14ac:dyDescent="0.25">
      <c r="A2" s="32" t="s">
        <v>176</v>
      </c>
      <c r="B2" s="33" t="s">
        <v>177</v>
      </c>
      <c r="F2" s="32" t="s">
        <v>178</v>
      </c>
      <c r="G2" s="33" t="s">
        <v>179</v>
      </c>
      <c r="H2" s="33" t="s">
        <v>180</v>
      </c>
      <c r="K2" s="32" t="s">
        <v>181</v>
      </c>
      <c r="L2" s="33" t="s">
        <v>182</v>
      </c>
      <c r="M2" s="33" t="s">
        <v>183</v>
      </c>
      <c r="AG2" s="30" t="s">
        <v>184</v>
      </c>
    </row>
    <row r="3" spans="1:45" ht="47.25" x14ac:dyDescent="0.2">
      <c r="A3" s="34" t="s">
        <v>185</v>
      </c>
      <c r="B3" s="35" t="s">
        <v>186</v>
      </c>
      <c r="F3" s="119" t="s">
        <v>187</v>
      </c>
      <c r="G3" s="120" t="s">
        <v>188</v>
      </c>
      <c r="H3" s="36" t="s">
        <v>189</v>
      </c>
      <c r="K3" s="37" t="s">
        <v>190</v>
      </c>
      <c r="L3" s="36" t="s">
        <v>8</v>
      </c>
      <c r="M3" s="38" t="s">
        <v>191</v>
      </c>
      <c r="AO3" s="121" t="s">
        <v>192</v>
      </c>
      <c r="AP3" s="122"/>
      <c r="AQ3" s="123"/>
      <c r="AR3" s="33" t="s">
        <v>183</v>
      </c>
      <c r="AS3" s="33" t="s">
        <v>193</v>
      </c>
    </row>
    <row r="4" spans="1:45" ht="47.25" x14ac:dyDescent="0.2">
      <c r="A4" s="39" t="s">
        <v>194</v>
      </c>
      <c r="B4" s="35" t="s">
        <v>195</v>
      </c>
      <c r="F4" s="110"/>
      <c r="G4" s="110"/>
      <c r="H4" s="40" t="s">
        <v>196</v>
      </c>
      <c r="K4" s="41" t="s">
        <v>197</v>
      </c>
      <c r="L4" s="42" t="s">
        <v>198</v>
      </c>
      <c r="M4" s="43" t="s">
        <v>199</v>
      </c>
      <c r="AO4" s="124" t="s">
        <v>200</v>
      </c>
      <c r="AP4" s="127" t="s">
        <v>201</v>
      </c>
      <c r="AQ4" s="44" t="s">
        <v>64</v>
      </c>
      <c r="AR4" s="38" t="s">
        <v>202</v>
      </c>
      <c r="AS4" s="45">
        <v>0.25</v>
      </c>
    </row>
    <row r="5" spans="1:45" ht="141.75" x14ac:dyDescent="0.2">
      <c r="A5" s="118" t="s">
        <v>203</v>
      </c>
      <c r="B5" s="46" t="s">
        <v>204</v>
      </c>
      <c r="F5" s="110"/>
      <c r="G5" s="110"/>
      <c r="H5" s="47" t="s">
        <v>205</v>
      </c>
      <c r="K5" s="37" t="s">
        <v>206</v>
      </c>
      <c r="L5" s="36" t="s">
        <v>207</v>
      </c>
      <c r="M5" s="38" t="s">
        <v>208</v>
      </c>
      <c r="AO5" s="110"/>
      <c r="AP5" s="110"/>
      <c r="AQ5" s="48" t="s">
        <v>75</v>
      </c>
      <c r="AR5" s="43" t="s">
        <v>209</v>
      </c>
      <c r="AS5" s="49">
        <v>0.15</v>
      </c>
    </row>
    <row r="6" spans="1:45" ht="63" x14ac:dyDescent="0.2">
      <c r="A6" s="110"/>
      <c r="B6" s="46" t="s">
        <v>210</v>
      </c>
      <c r="F6" s="111"/>
      <c r="G6" s="111"/>
      <c r="H6" s="40" t="s">
        <v>211</v>
      </c>
      <c r="K6" s="41" t="s">
        <v>212</v>
      </c>
      <c r="L6" s="42" t="s">
        <v>213</v>
      </c>
      <c r="M6" s="40" t="s">
        <v>214</v>
      </c>
      <c r="AO6" s="110"/>
      <c r="AP6" s="111"/>
      <c r="AQ6" s="44" t="s">
        <v>116</v>
      </c>
      <c r="AR6" s="38" t="s">
        <v>215</v>
      </c>
      <c r="AS6" s="45">
        <v>0.1</v>
      </c>
    </row>
    <row r="7" spans="1:45" ht="94.5" x14ac:dyDescent="0.2">
      <c r="A7" s="110"/>
      <c r="B7" s="46" t="s">
        <v>216</v>
      </c>
      <c r="F7" s="125" t="s">
        <v>207</v>
      </c>
      <c r="G7" s="126" t="s">
        <v>217</v>
      </c>
      <c r="H7" s="47" t="s">
        <v>218</v>
      </c>
      <c r="K7" s="37" t="s">
        <v>219</v>
      </c>
      <c r="L7" s="36" t="s">
        <v>220</v>
      </c>
      <c r="M7" s="38" t="s">
        <v>221</v>
      </c>
      <c r="AO7" s="110"/>
      <c r="AP7" s="128" t="s">
        <v>222</v>
      </c>
      <c r="AQ7" s="43" t="s">
        <v>223</v>
      </c>
      <c r="AR7" s="43" t="s">
        <v>224</v>
      </c>
      <c r="AS7" s="49">
        <v>0.25</v>
      </c>
    </row>
    <row r="8" spans="1:45" ht="63" x14ac:dyDescent="0.2">
      <c r="A8" s="110"/>
      <c r="B8" s="46" t="s">
        <v>225</v>
      </c>
      <c r="F8" s="110"/>
      <c r="G8" s="110"/>
      <c r="H8" s="40" t="s">
        <v>226</v>
      </c>
      <c r="K8" s="41" t="s">
        <v>227</v>
      </c>
      <c r="L8" s="42" t="s">
        <v>220</v>
      </c>
      <c r="M8" s="43" t="s">
        <v>228</v>
      </c>
      <c r="AO8" s="111"/>
      <c r="AP8" s="111"/>
      <c r="AQ8" s="44" t="s">
        <v>65</v>
      </c>
      <c r="AR8" s="38" t="s">
        <v>229</v>
      </c>
      <c r="AS8" s="45">
        <v>0.15</v>
      </c>
    </row>
    <row r="9" spans="1:45" ht="63" x14ac:dyDescent="0.2">
      <c r="A9" s="111"/>
      <c r="B9" s="40" t="s">
        <v>230</v>
      </c>
      <c r="F9" s="111"/>
      <c r="G9" s="111"/>
      <c r="H9" s="47" t="s">
        <v>231</v>
      </c>
      <c r="K9" s="112" t="s">
        <v>232</v>
      </c>
      <c r="L9" s="50" t="s">
        <v>233</v>
      </c>
      <c r="M9" s="113" t="s">
        <v>234</v>
      </c>
      <c r="AO9" s="129" t="s">
        <v>235</v>
      </c>
      <c r="AP9" s="128" t="s">
        <v>54</v>
      </c>
      <c r="AQ9" s="43" t="s">
        <v>236</v>
      </c>
      <c r="AR9" s="43" t="s">
        <v>237</v>
      </c>
      <c r="AS9" s="48" t="s">
        <v>238</v>
      </c>
    </row>
    <row r="10" spans="1:45" ht="63" x14ac:dyDescent="0.2">
      <c r="A10" s="109" t="s">
        <v>239</v>
      </c>
      <c r="B10" s="35" t="s">
        <v>240</v>
      </c>
      <c r="F10" s="114" t="s">
        <v>241</v>
      </c>
      <c r="G10" s="112" t="s">
        <v>242</v>
      </c>
      <c r="H10" s="40" t="s">
        <v>243</v>
      </c>
      <c r="K10" s="111"/>
      <c r="L10" s="36" t="s">
        <v>198</v>
      </c>
      <c r="M10" s="111"/>
      <c r="AO10" s="110"/>
      <c r="AP10" s="111"/>
      <c r="AQ10" s="38" t="s">
        <v>244</v>
      </c>
      <c r="AR10" s="38" t="s">
        <v>245</v>
      </c>
      <c r="AS10" s="44" t="s">
        <v>238</v>
      </c>
    </row>
    <row r="11" spans="1:45" ht="78" customHeight="1" x14ac:dyDescent="0.2">
      <c r="A11" s="110"/>
      <c r="B11" s="35" t="s">
        <v>246</v>
      </c>
      <c r="F11" s="110"/>
      <c r="G11" s="110"/>
      <c r="H11" s="47" t="s">
        <v>247</v>
      </c>
      <c r="AO11" s="110"/>
      <c r="AP11" s="128" t="s">
        <v>55</v>
      </c>
      <c r="AQ11" s="43" t="s">
        <v>248</v>
      </c>
      <c r="AR11" s="43" t="s">
        <v>249</v>
      </c>
      <c r="AS11" s="48" t="s">
        <v>238</v>
      </c>
    </row>
    <row r="12" spans="1:45" ht="31.5" x14ac:dyDescent="0.2">
      <c r="A12" s="110"/>
      <c r="B12" s="35" t="s">
        <v>250</v>
      </c>
      <c r="F12" s="110"/>
      <c r="G12" s="110"/>
      <c r="H12" s="40" t="s">
        <v>251</v>
      </c>
      <c r="AO12" s="110"/>
      <c r="AP12" s="111"/>
      <c r="AQ12" s="38" t="s">
        <v>252</v>
      </c>
      <c r="AR12" s="38" t="s">
        <v>253</v>
      </c>
      <c r="AS12" s="44" t="s">
        <v>238</v>
      </c>
    </row>
    <row r="13" spans="1:45" ht="63" x14ac:dyDescent="0.2">
      <c r="A13" s="110"/>
      <c r="B13" s="35" t="s">
        <v>254</v>
      </c>
      <c r="F13" s="111"/>
      <c r="G13" s="111"/>
      <c r="H13" s="47" t="s">
        <v>255</v>
      </c>
      <c r="AO13" s="110"/>
      <c r="AP13" s="128" t="s">
        <v>56</v>
      </c>
      <c r="AQ13" s="43" t="s">
        <v>256</v>
      </c>
      <c r="AR13" s="43" t="s">
        <v>257</v>
      </c>
      <c r="AS13" s="48" t="s">
        <v>238</v>
      </c>
    </row>
    <row r="14" spans="1:45" ht="31.5" x14ac:dyDescent="0.2">
      <c r="A14" s="110"/>
      <c r="B14" s="35" t="s">
        <v>258</v>
      </c>
      <c r="F14" s="115" t="s">
        <v>259</v>
      </c>
      <c r="G14" s="116" t="s">
        <v>260</v>
      </c>
      <c r="H14" s="40" t="s">
        <v>261</v>
      </c>
      <c r="AO14" s="111"/>
      <c r="AP14" s="111"/>
      <c r="AQ14" s="38" t="s">
        <v>262</v>
      </c>
      <c r="AR14" s="38" t="s">
        <v>263</v>
      </c>
      <c r="AS14" s="44" t="s">
        <v>238</v>
      </c>
    </row>
    <row r="15" spans="1:45" ht="31.5" x14ac:dyDescent="0.2">
      <c r="A15" s="110"/>
      <c r="B15" s="35" t="s">
        <v>264</v>
      </c>
      <c r="F15" s="110"/>
      <c r="G15" s="110"/>
      <c r="H15" s="47" t="s">
        <v>265</v>
      </c>
    </row>
    <row r="16" spans="1:45" ht="15.75" x14ac:dyDescent="0.2">
      <c r="A16" s="110"/>
      <c r="B16" s="35" t="s">
        <v>266</v>
      </c>
      <c r="F16" s="110"/>
      <c r="G16" s="110"/>
      <c r="H16" s="40" t="s">
        <v>267</v>
      </c>
    </row>
    <row r="17" spans="1:8" ht="31.5" x14ac:dyDescent="0.2">
      <c r="A17" s="110"/>
      <c r="B17" s="35" t="s">
        <v>268</v>
      </c>
      <c r="F17" s="111"/>
      <c r="G17" s="111"/>
      <c r="H17" s="47" t="s">
        <v>269</v>
      </c>
    </row>
    <row r="18" spans="1:8" ht="31.5" x14ac:dyDescent="0.2">
      <c r="A18" s="111"/>
      <c r="B18" s="47" t="s">
        <v>270</v>
      </c>
      <c r="F18" s="117" t="s">
        <v>271</v>
      </c>
      <c r="G18" s="112" t="s">
        <v>272</v>
      </c>
      <c r="H18" s="40" t="s">
        <v>273</v>
      </c>
    </row>
    <row r="19" spans="1:8" ht="31.5" x14ac:dyDescent="0.2">
      <c r="A19" s="118" t="s">
        <v>274</v>
      </c>
      <c r="B19" s="46" t="s">
        <v>275</v>
      </c>
      <c r="F19" s="110"/>
      <c r="G19" s="110"/>
      <c r="H19" s="47" t="s">
        <v>276</v>
      </c>
    </row>
    <row r="20" spans="1:8" ht="31.5" x14ac:dyDescent="0.2">
      <c r="A20" s="110"/>
      <c r="B20" s="46" t="s">
        <v>277</v>
      </c>
      <c r="F20" s="111"/>
      <c r="G20" s="111"/>
      <c r="H20" s="40" t="s">
        <v>278</v>
      </c>
    </row>
    <row r="21" spans="1:8" ht="15.75" customHeight="1" x14ac:dyDescent="0.2">
      <c r="A21" s="110"/>
      <c r="B21" s="46" t="s">
        <v>279</v>
      </c>
    </row>
    <row r="22" spans="1:8" ht="15.75" customHeight="1" x14ac:dyDescent="0.2">
      <c r="A22" s="110"/>
      <c r="B22" s="46" t="s">
        <v>280</v>
      </c>
    </row>
    <row r="23" spans="1:8" ht="15.75" customHeight="1" x14ac:dyDescent="0.2">
      <c r="A23" s="111"/>
      <c r="B23" s="40" t="s">
        <v>281</v>
      </c>
    </row>
    <row r="24" spans="1:8" ht="15.75" customHeight="1" x14ac:dyDescent="0.2">
      <c r="A24" s="109" t="s">
        <v>282</v>
      </c>
      <c r="B24" s="35" t="s">
        <v>283</v>
      </c>
    </row>
    <row r="25" spans="1:8" ht="15.75" customHeight="1" x14ac:dyDescent="0.2">
      <c r="A25" s="110"/>
      <c r="B25" s="35" t="s">
        <v>284</v>
      </c>
    </row>
    <row r="26" spans="1:8" ht="15.75" customHeight="1" x14ac:dyDescent="0.2">
      <c r="A26" s="110"/>
      <c r="B26" s="35" t="s">
        <v>285</v>
      </c>
    </row>
    <row r="27" spans="1:8" ht="15.75" customHeight="1" x14ac:dyDescent="0.2">
      <c r="A27" s="111"/>
      <c r="B27" s="47" t="s">
        <v>286</v>
      </c>
    </row>
    <row r="28" spans="1:8" ht="31.5" customHeight="1" x14ac:dyDescent="0.2">
      <c r="A28" s="118" t="s">
        <v>287</v>
      </c>
      <c r="B28" s="46" t="s">
        <v>288</v>
      </c>
    </row>
    <row r="29" spans="1:8" ht="15.75" customHeight="1" x14ac:dyDescent="0.2">
      <c r="A29" s="110"/>
      <c r="B29" s="46" t="s">
        <v>289</v>
      </c>
    </row>
    <row r="30" spans="1:8" ht="15.75" customHeight="1" x14ac:dyDescent="0.2">
      <c r="A30" s="111"/>
      <c r="B30" s="40" t="s">
        <v>290</v>
      </c>
    </row>
    <row r="31" spans="1:8" ht="47.25" customHeight="1" x14ac:dyDescent="0.2">
      <c r="A31" s="109" t="s">
        <v>291</v>
      </c>
      <c r="B31" s="35" t="s">
        <v>292</v>
      </c>
    </row>
    <row r="32" spans="1:8" ht="15.75" customHeight="1" x14ac:dyDescent="0.2">
      <c r="A32" s="110"/>
      <c r="B32" s="35" t="s">
        <v>293</v>
      </c>
    </row>
    <row r="33" spans="1:2" ht="15.75" customHeight="1" x14ac:dyDescent="0.2">
      <c r="A33" s="111"/>
      <c r="B33" s="47" t="s">
        <v>290</v>
      </c>
    </row>
    <row r="34" spans="1:2" ht="15.75" customHeight="1" x14ac:dyDescent="0.2"/>
    <row r="35" spans="1:2" ht="15.75" customHeight="1" x14ac:dyDescent="0.2"/>
    <row r="36" spans="1:2" ht="15.75" customHeight="1" x14ac:dyDescent="0.2"/>
    <row r="37" spans="1:2" ht="15.75" customHeight="1" x14ac:dyDescent="0.2"/>
    <row r="38" spans="1:2" ht="15.75" customHeight="1" x14ac:dyDescent="0.2"/>
    <row r="39" spans="1:2" ht="15.75" customHeight="1" x14ac:dyDescent="0.2"/>
    <row r="40" spans="1:2" ht="15.75" customHeight="1" x14ac:dyDescent="0.2"/>
    <row r="41" spans="1:2" ht="15.75" customHeight="1" x14ac:dyDescent="0.2"/>
    <row r="42" spans="1:2" ht="15.75" customHeight="1" x14ac:dyDescent="0.2"/>
    <row r="43" spans="1:2" ht="15.75" customHeight="1" x14ac:dyDescent="0.2"/>
    <row r="44" spans="1:2" ht="15.75" customHeight="1" x14ac:dyDescent="0.2"/>
    <row r="45" spans="1:2" ht="15.75" customHeight="1" x14ac:dyDescent="0.2"/>
    <row r="46" spans="1:2" ht="15.75" customHeight="1" x14ac:dyDescent="0.2"/>
    <row r="47" spans="1:2" ht="15.75" customHeight="1" x14ac:dyDescent="0.2"/>
    <row r="48" spans="1:2"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6">
    <mergeCell ref="F3:F6"/>
    <mergeCell ref="G3:G6"/>
    <mergeCell ref="AO3:AQ3"/>
    <mergeCell ref="AO4:AO8"/>
    <mergeCell ref="A5:A9"/>
    <mergeCell ref="F7:F9"/>
    <mergeCell ref="G7:G9"/>
    <mergeCell ref="AP4:AP6"/>
    <mergeCell ref="AP7:AP8"/>
    <mergeCell ref="AO9:AO14"/>
    <mergeCell ref="AP9:AP10"/>
    <mergeCell ref="AP11:AP12"/>
    <mergeCell ref="AP13:AP14"/>
    <mergeCell ref="A31:A33"/>
    <mergeCell ref="K9:K10"/>
    <mergeCell ref="M9:M10"/>
    <mergeCell ref="A10:A18"/>
    <mergeCell ref="F10:F13"/>
    <mergeCell ref="G10:G13"/>
    <mergeCell ref="F14:F17"/>
    <mergeCell ref="G14:G17"/>
    <mergeCell ref="F18:F20"/>
    <mergeCell ref="G18:G20"/>
    <mergeCell ref="A19:A23"/>
    <mergeCell ref="A24:A27"/>
    <mergeCell ref="A28:A30"/>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1000"/>
  <sheetViews>
    <sheetView workbookViewId="0"/>
  </sheetViews>
  <sheetFormatPr baseColWidth="10" defaultColWidth="12.625" defaultRowHeight="15" customHeight="1" x14ac:dyDescent="0.2"/>
  <cols>
    <col min="1" max="1" width="32.25" customWidth="1"/>
    <col min="2" max="2" width="10.75" customWidth="1"/>
    <col min="3" max="3" width="14.75" customWidth="1"/>
    <col min="4" max="6" width="9.375" customWidth="1"/>
  </cols>
  <sheetData>
    <row r="2" spans="1:6" x14ac:dyDescent="0.25">
      <c r="A2" s="31" t="s">
        <v>294</v>
      </c>
    </row>
    <row r="4" spans="1:6" x14ac:dyDescent="0.25">
      <c r="A4" s="31" t="s">
        <v>60</v>
      </c>
    </row>
    <row r="5" spans="1:6" x14ac:dyDescent="0.25">
      <c r="A5" s="31" t="s">
        <v>72</v>
      </c>
    </row>
    <row r="6" spans="1:6" x14ac:dyDescent="0.25">
      <c r="A6" s="31" t="s">
        <v>91</v>
      </c>
    </row>
    <row r="7" spans="1:6" x14ac:dyDescent="0.25">
      <c r="A7" s="31" t="s">
        <v>295</v>
      </c>
    </row>
    <row r="8" spans="1:6" x14ac:dyDescent="0.25">
      <c r="A8" s="31" t="s">
        <v>143</v>
      </c>
    </row>
    <row r="9" spans="1:6" x14ac:dyDescent="0.25">
      <c r="A9" s="31" t="s">
        <v>296</v>
      </c>
    </row>
    <row r="10" spans="1:6" x14ac:dyDescent="0.25">
      <c r="A10" s="31" t="s">
        <v>297</v>
      </c>
    </row>
    <row r="13" spans="1:6" x14ac:dyDescent="0.25">
      <c r="A13" s="51" t="s">
        <v>298</v>
      </c>
      <c r="B13" s="51" t="s">
        <v>299</v>
      </c>
    </row>
    <row r="14" spans="1:6" x14ac:dyDescent="0.25">
      <c r="A14" s="51"/>
      <c r="B14" s="51"/>
    </row>
    <row r="15" spans="1:6" ht="33.75" customHeight="1" x14ac:dyDescent="0.25">
      <c r="A15" s="52" t="s">
        <v>300</v>
      </c>
      <c r="B15" s="53">
        <v>0.2</v>
      </c>
      <c r="C15" s="54" t="s">
        <v>301</v>
      </c>
      <c r="D15" s="55">
        <v>0.01</v>
      </c>
      <c r="E15" s="55">
        <v>0.2</v>
      </c>
      <c r="F15" s="54" t="s">
        <v>301</v>
      </c>
    </row>
    <row r="16" spans="1:6" ht="30" x14ac:dyDescent="0.25">
      <c r="A16" s="52" t="s">
        <v>111</v>
      </c>
      <c r="B16" s="53">
        <v>0.4</v>
      </c>
      <c r="C16" s="56" t="s">
        <v>302</v>
      </c>
      <c r="D16" s="55">
        <v>0.21</v>
      </c>
      <c r="E16" s="55">
        <v>0.4</v>
      </c>
      <c r="F16" s="56" t="s">
        <v>302</v>
      </c>
    </row>
    <row r="17" spans="1:6" ht="30" x14ac:dyDescent="0.25">
      <c r="A17" s="52" t="s">
        <v>61</v>
      </c>
      <c r="B17" s="53">
        <v>0.6</v>
      </c>
      <c r="C17" s="57" t="s">
        <v>303</v>
      </c>
      <c r="D17" s="55">
        <v>0.41</v>
      </c>
      <c r="E17" s="55">
        <v>0.6</v>
      </c>
      <c r="F17" s="57" t="s">
        <v>303</v>
      </c>
    </row>
    <row r="18" spans="1:6" ht="45" x14ac:dyDescent="0.25">
      <c r="A18" s="52" t="s">
        <v>73</v>
      </c>
      <c r="B18" s="53">
        <v>0.8</v>
      </c>
      <c r="C18" s="58" t="s">
        <v>304</v>
      </c>
      <c r="D18" s="55">
        <v>0.61</v>
      </c>
      <c r="E18" s="55">
        <v>0.8</v>
      </c>
      <c r="F18" s="58" t="s">
        <v>304</v>
      </c>
    </row>
    <row r="19" spans="1:6" ht="30" x14ac:dyDescent="0.25">
      <c r="A19" s="52" t="s">
        <v>104</v>
      </c>
      <c r="B19" s="53">
        <v>1</v>
      </c>
      <c r="C19" s="59" t="s">
        <v>305</v>
      </c>
      <c r="D19" s="55">
        <v>0.81</v>
      </c>
      <c r="E19" s="55">
        <v>1</v>
      </c>
      <c r="F19" s="59" t="s">
        <v>305</v>
      </c>
    </row>
    <row r="21" spans="1:6" ht="15.75" customHeight="1" x14ac:dyDescent="0.25">
      <c r="A21" s="30" t="s">
        <v>306</v>
      </c>
    </row>
    <row r="22" spans="1:6" ht="15.75" customHeight="1" x14ac:dyDescent="0.2"/>
    <row r="23" spans="1:6" ht="15.75" customHeight="1" x14ac:dyDescent="0.25">
      <c r="A23" s="31" t="s">
        <v>307</v>
      </c>
      <c r="B23" s="53">
        <v>0.2</v>
      </c>
      <c r="C23" s="54" t="s">
        <v>308</v>
      </c>
    </row>
    <row r="24" spans="1:6" ht="15.75" customHeight="1" x14ac:dyDescent="0.25">
      <c r="A24" s="31" t="s">
        <v>309</v>
      </c>
      <c r="B24" s="53">
        <v>0.4</v>
      </c>
      <c r="C24" s="56" t="s">
        <v>310</v>
      </c>
    </row>
    <row r="25" spans="1:6" ht="15.75" customHeight="1" x14ac:dyDescent="0.25">
      <c r="A25" s="31" t="s">
        <v>311</v>
      </c>
      <c r="B25" s="53">
        <v>0.6</v>
      </c>
      <c r="C25" s="57" t="s">
        <v>312</v>
      </c>
    </row>
    <row r="26" spans="1:6" ht="15.75" customHeight="1" x14ac:dyDescent="0.25">
      <c r="A26" s="31" t="s">
        <v>313</v>
      </c>
      <c r="B26" s="53">
        <v>0.8</v>
      </c>
      <c r="C26" s="58" t="s">
        <v>314</v>
      </c>
    </row>
    <row r="27" spans="1:6" ht="15.75" customHeight="1" x14ac:dyDescent="0.25">
      <c r="A27" s="31" t="s">
        <v>315</v>
      </c>
      <c r="B27" s="53">
        <v>1</v>
      </c>
      <c r="C27" s="59" t="s">
        <v>316</v>
      </c>
    </row>
    <row r="28" spans="1:6" ht="15.75" customHeight="1" x14ac:dyDescent="0.25">
      <c r="A28" s="60" t="s">
        <v>317</v>
      </c>
      <c r="B28" s="53">
        <v>0.2</v>
      </c>
      <c r="C28" s="54" t="s">
        <v>308</v>
      </c>
    </row>
    <row r="29" spans="1:6" ht="61.5" customHeight="1" x14ac:dyDescent="0.25">
      <c r="A29" s="60" t="s">
        <v>318</v>
      </c>
      <c r="B29" s="53">
        <v>0.4</v>
      </c>
      <c r="C29" s="56" t="s">
        <v>310</v>
      </c>
    </row>
    <row r="30" spans="1:6" ht="15.75" customHeight="1" x14ac:dyDescent="0.25">
      <c r="A30" s="60" t="s">
        <v>319</v>
      </c>
      <c r="B30" s="53">
        <v>0.6</v>
      </c>
      <c r="C30" s="57" t="s">
        <v>312</v>
      </c>
    </row>
    <row r="31" spans="1:6" ht="15.75" customHeight="1" x14ac:dyDescent="0.25">
      <c r="A31" s="60" t="s">
        <v>320</v>
      </c>
      <c r="B31" s="53">
        <v>0.8</v>
      </c>
      <c r="C31" s="58" t="s">
        <v>314</v>
      </c>
    </row>
    <row r="32" spans="1:6" ht="15.75" customHeight="1" x14ac:dyDescent="0.25">
      <c r="A32" s="60" t="s">
        <v>321</v>
      </c>
      <c r="B32" s="53">
        <v>1</v>
      </c>
      <c r="C32" s="59" t="s">
        <v>316</v>
      </c>
    </row>
    <row r="33" spans="1:4" ht="15.75" customHeight="1" x14ac:dyDescent="0.2"/>
    <row r="34" spans="1:4" ht="15.75" customHeight="1" x14ac:dyDescent="0.25">
      <c r="A34" s="60" t="s">
        <v>301</v>
      </c>
      <c r="B34" s="31" t="s">
        <v>308</v>
      </c>
      <c r="C34" s="31" t="str">
        <f t="shared" ref="C34:C58" si="0">CONCATENATE(A34,B34)</f>
        <v>Muy BajaLeve</v>
      </c>
      <c r="D34" s="31" t="s">
        <v>322</v>
      </c>
    </row>
    <row r="35" spans="1:4" ht="15.75" customHeight="1" x14ac:dyDescent="0.25">
      <c r="A35" s="61" t="s">
        <v>302</v>
      </c>
      <c r="B35" s="31" t="s">
        <v>308</v>
      </c>
      <c r="C35" s="31" t="str">
        <f t="shared" si="0"/>
        <v>BajaLeve</v>
      </c>
      <c r="D35" s="31" t="s">
        <v>322</v>
      </c>
    </row>
    <row r="36" spans="1:4" ht="15.75" customHeight="1" x14ac:dyDescent="0.25">
      <c r="A36" s="61" t="s">
        <v>303</v>
      </c>
      <c r="B36" s="31" t="s">
        <v>308</v>
      </c>
      <c r="C36" s="31" t="str">
        <f t="shared" si="0"/>
        <v>MediaLeve</v>
      </c>
      <c r="D36" s="31" t="s">
        <v>312</v>
      </c>
    </row>
    <row r="37" spans="1:4" ht="15.75" customHeight="1" x14ac:dyDescent="0.25">
      <c r="A37" s="61" t="s">
        <v>304</v>
      </c>
      <c r="B37" s="31" t="s">
        <v>308</v>
      </c>
      <c r="C37" s="31" t="str">
        <f t="shared" si="0"/>
        <v>A l t aLeve</v>
      </c>
      <c r="D37" s="31" t="s">
        <v>312</v>
      </c>
    </row>
    <row r="38" spans="1:4" ht="15.75" customHeight="1" x14ac:dyDescent="0.25">
      <c r="A38" s="61" t="s">
        <v>305</v>
      </c>
      <c r="B38" s="31" t="s">
        <v>308</v>
      </c>
      <c r="C38" s="31" t="str">
        <f t="shared" si="0"/>
        <v>Muy AltaLeve</v>
      </c>
      <c r="D38" s="31" t="s">
        <v>162</v>
      </c>
    </row>
    <row r="39" spans="1:4" ht="15.75" customHeight="1" x14ac:dyDescent="0.25">
      <c r="A39" s="60" t="s">
        <v>301</v>
      </c>
      <c r="B39" s="31" t="s">
        <v>310</v>
      </c>
      <c r="C39" s="31" t="str">
        <f t="shared" si="0"/>
        <v>Muy BajaMenor</v>
      </c>
      <c r="D39" s="31" t="s">
        <v>322</v>
      </c>
    </row>
    <row r="40" spans="1:4" ht="15.75" customHeight="1" x14ac:dyDescent="0.25">
      <c r="A40" s="61" t="s">
        <v>302</v>
      </c>
      <c r="B40" s="31" t="s">
        <v>310</v>
      </c>
      <c r="C40" s="31" t="str">
        <f t="shared" si="0"/>
        <v>BajaMenor</v>
      </c>
      <c r="D40" s="31" t="s">
        <v>312</v>
      </c>
    </row>
    <row r="41" spans="1:4" ht="15.75" customHeight="1" x14ac:dyDescent="0.25">
      <c r="A41" s="61" t="s">
        <v>303</v>
      </c>
      <c r="B41" s="31" t="s">
        <v>310</v>
      </c>
      <c r="C41" s="31" t="str">
        <f t="shared" si="0"/>
        <v>MediaMenor</v>
      </c>
      <c r="D41" s="31" t="s">
        <v>312</v>
      </c>
    </row>
    <row r="42" spans="1:4" ht="15.75" customHeight="1" x14ac:dyDescent="0.25">
      <c r="A42" s="61" t="s">
        <v>304</v>
      </c>
      <c r="B42" s="31" t="s">
        <v>310</v>
      </c>
      <c r="C42" s="31" t="str">
        <f t="shared" si="0"/>
        <v>A l t aMenor</v>
      </c>
      <c r="D42" s="31" t="s">
        <v>312</v>
      </c>
    </row>
    <row r="43" spans="1:4" ht="15.75" customHeight="1" x14ac:dyDescent="0.25">
      <c r="A43" s="61" t="s">
        <v>305</v>
      </c>
      <c r="B43" s="31" t="s">
        <v>310</v>
      </c>
      <c r="C43" s="31" t="str">
        <f t="shared" si="0"/>
        <v>Muy AltaMenor</v>
      </c>
      <c r="D43" s="31" t="s">
        <v>162</v>
      </c>
    </row>
    <row r="44" spans="1:4" ht="15.75" customHeight="1" x14ac:dyDescent="0.25">
      <c r="A44" s="60" t="s">
        <v>301</v>
      </c>
      <c r="B44" s="31" t="s">
        <v>312</v>
      </c>
      <c r="C44" s="31" t="str">
        <f t="shared" si="0"/>
        <v>Muy BajaModerado</v>
      </c>
      <c r="D44" s="31" t="s">
        <v>312</v>
      </c>
    </row>
    <row r="45" spans="1:4" ht="15.75" customHeight="1" x14ac:dyDescent="0.25">
      <c r="A45" s="61" t="s">
        <v>302</v>
      </c>
      <c r="B45" s="31" t="s">
        <v>312</v>
      </c>
      <c r="C45" s="31" t="str">
        <f t="shared" si="0"/>
        <v>BajaModerado</v>
      </c>
      <c r="D45" s="31" t="s">
        <v>312</v>
      </c>
    </row>
    <row r="46" spans="1:4" ht="15.75" customHeight="1" x14ac:dyDescent="0.25">
      <c r="A46" s="61" t="s">
        <v>303</v>
      </c>
      <c r="B46" s="31" t="s">
        <v>312</v>
      </c>
      <c r="C46" s="31" t="str">
        <f t="shared" si="0"/>
        <v>MediaModerado</v>
      </c>
      <c r="D46" s="31" t="s">
        <v>312</v>
      </c>
    </row>
    <row r="47" spans="1:4" ht="15.75" customHeight="1" x14ac:dyDescent="0.25">
      <c r="A47" s="61" t="s">
        <v>304</v>
      </c>
      <c r="B47" s="31" t="s">
        <v>312</v>
      </c>
      <c r="C47" s="31" t="str">
        <f t="shared" si="0"/>
        <v>A l t aModerado</v>
      </c>
      <c r="D47" s="31" t="s">
        <v>162</v>
      </c>
    </row>
    <row r="48" spans="1:4" ht="15.75" customHeight="1" x14ac:dyDescent="0.25">
      <c r="A48" s="61" t="s">
        <v>305</v>
      </c>
      <c r="B48" s="31" t="s">
        <v>312</v>
      </c>
      <c r="C48" s="31" t="str">
        <f t="shared" si="0"/>
        <v>Muy AltaModerado</v>
      </c>
      <c r="D48" s="31" t="s">
        <v>162</v>
      </c>
    </row>
    <row r="49" spans="1:4" ht="15.75" customHeight="1" x14ac:dyDescent="0.25">
      <c r="A49" s="60" t="s">
        <v>301</v>
      </c>
      <c r="B49" s="31" t="s">
        <v>314</v>
      </c>
      <c r="C49" s="31" t="str">
        <f t="shared" si="0"/>
        <v>Muy BajaMayor</v>
      </c>
      <c r="D49" s="31" t="s">
        <v>162</v>
      </c>
    </row>
    <row r="50" spans="1:4" ht="15.75" customHeight="1" x14ac:dyDescent="0.25">
      <c r="A50" s="61" t="s">
        <v>302</v>
      </c>
      <c r="B50" s="31" t="s">
        <v>314</v>
      </c>
      <c r="C50" s="31" t="str">
        <f t="shared" si="0"/>
        <v>BajaMayor</v>
      </c>
      <c r="D50" s="31" t="s">
        <v>162</v>
      </c>
    </row>
    <row r="51" spans="1:4" ht="15.75" customHeight="1" x14ac:dyDescent="0.25">
      <c r="A51" s="61" t="s">
        <v>303</v>
      </c>
      <c r="B51" s="31" t="s">
        <v>314</v>
      </c>
      <c r="C51" s="31" t="str">
        <f t="shared" si="0"/>
        <v>MediaMayor</v>
      </c>
      <c r="D51" s="31" t="s">
        <v>162</v>
      </c>
    </row>
    <row r="52" spans="1:4" ht="15.75" customHeight="1" x14ac:dyDescent="0.25">
      <c r="A52" s="61" t="s">
        <v>304</v>
      </c>
      <c r="B52" s="31" t="s">
        <v>314</v>
      </c>
      <c r="C52" s="31" t="str">
        <f t="shared" si="0"/>
        <v>A l t aMayor</v>
      </c>
      <c r="D52" s="31" t="s">
        <v>162</v>
      </c>
    </row>
    <row r="53" spans="1:4" ht="15.75" customHeight="1" x14ac:dyDescent="0.25">
      <c r="A53" s="61" t="s">
        <v>305</v>
      </c>
      <c r="B53" s="31" t="s">
        <v>314</v>
      </c>
      <c r="C53" s="31" t="str">
        <f t="shared" si="0"/>
        <v>Muy AltaMayor</v>
      </c>
      <c r="D53" s="31" t="s">
        <v>162</v>
      </c>
    </row>
    <row r="54" spans="1:4" ht="15.75" customHeight="1" x14ac:dyDescent="0.25">
      <c r="A54" s="60" t="s">
        <v>301</v>
      </c>
      <c r="B54" s="31" t="s">
        <v>316</v>
      </c>
      <c r="C54" s="31" t="str">
        <f t="shared" si="0"/>
        <v>Muy BajaCatastrófico</v>
      </c>
      <c r="D54" s="31" t="s">
        <v>323</v>
      </c>
    </row>
    <row r="55" spans="1:4" ht="15.75" customHeight="1" x14ac:dyDescent="0.25">
      <c r="A55" s="61" t="s">
        <v>302</v>
      </c>
      <c r="B55" s="31" t="s">
        <v>316</v>
      </c>
      <c r="C55" s="31" t="str">
        <f t="shared" si="0"/>
        <v>BajaCatastrófico</v>
      </c>
      <c r="D55" s="31" t="s">
        <v>323</v>
      </c>
    </row>
    <row r="56" spans="1:4" ht="15.75" customHeight="1" x14ac:dyDescent="0.25">
      <c r="A56" s="61" t="s">
        <v>303</v>
      </c>
      <c r="B56" s="31" t="s">
        <v>316</v>
      </c>
      <c r="C56" s="31" t="str">
        <f t="shared" si="0"/>
        <v>MediaCatastrófico</v>
      </c>
      <c r="D56" s="31" t="s">
        <v>323</v>
      </c>
    </row>
    <row r="57" spans="1:4" ht="15.75" customHeight="1" x14ac:dyDescent="0.25">
      <c r="A57" s="61" t="s">
        <v>304</v>
      </c>
      <c r="B57" s="31" t="s">
        <v>316</v>
      </c>
      <c r="C57" s="31" t="str">
        <f t="shared" si="0"/>
        <v>A l t aCatastrófico</v>
      </c>
      <c r="D57" s="31" t="s">
        <v>323</v>
      </c>
    </row>
    <row r="58" spans="1:4" ht="15.75" customHeight="1" x14ac:dyDescent="0.25">
      <c r="A58" s="61" t="s">
        <v>305</v>
      </c>
      <c r="B58" s="31" t="s">
        <v>316</v>
      </c>
      <c r="C58" s="31" t="str">
        <f t="shared" si="0"/>
        <v>Muy AltaCatastrófico</v>
      </c>
      <c r="D58" s="31" t="s">
        <v>323</v>
      </c>
    </row>
    <row r="59" spans="1:4" ht="15.75" customHeight="1" x14ac:dyDescent="0.2"/>
    <row r="60" spans="1:4" ht="15.75" customHeight="1" x14ac:dyDescent="0.2">
      <c r="A60" s="61" t="s">
        <v>324</v>
      </c>
    </row>
    <row r="61" spans="1:4" ht="15.75" customHeight="1" x14ac:dyDescent="0.2"/>
    <row r="62" spans="1:4" ht="15.75" customHeight="1" x14ac:dyDescent="0.25">
      <c r="A62" s="61" t="s">
        <v>64</v>
      </c>
      <c r="B62" s="55">
        <v>0.25</v>
      </c>
    </row>
    <row r="63" spans="1:4" ht="15.75" customHeight="1" x14ac:dyDescent="0.25">
      <c r="A63" s="31" t="s">
        <v>75</v>
      </c>
      <c r="B63" s="55">
        <v>0.15</v>
      </c>
    </row>
    <row r="64" spans="1:4" ht="15.75" customHeight="1" x14ac:dyDescent="0.25">
      <c r="A64" s="61" t="s">
        <v>116</v>
      </c>
      <c r="B64" s="55">
        <v>0.1</v>
      </c>
    </row>
    <row r="65" spans="1:4" ht="15.75" customHeight="1" x14ac:dyDescent="0.2"/>
    <row r="66" spans="1:4" ht="15.75" customHeight="1" x14ac:dyDescent="0.2">
      <c r="A66" s="61" t="s">
        <v>222</v>
      </c>
    </row>
    <row r="67" spans="1:4" ht="15.75" customHeight="1" x14ac:dyDescent="0.2"/>
    <row r="68" spans="1:4" ht="15.75" customHeight="1" x14ac:dyDescent="0.25">
      <c r="A68" s="61" t="s">
        <v>325</v>
      </c>
      <c r="B68" s="55">
        <v>0.25</v>
      </c>
    </row>
    <row r="69" spans="1:4" ht="15.75" customHeight="1" x14ac:dyDescent="0.25">
      <c r="A69" s="31" t="s">
        <v>65</v>
      </c>
      <c r="B69" s="55">
        <v>0.15</v>
      </c>
    </row>
    <row r="70" spans="1:4" ht="15.75" customHeight="1" x14ac:dyDescent="0.2"/>
    <row r="71" spans="1:4" ht="15.75" customHeight="1" x14ac:dyDescent="0.25">
      <c r="A71" s="31" t="s">
        <v>53</v>
      </c>
    </row>
    <row r="72" spans="1:4" ht="15.75" customHeight="1" x14ac:dyDescent="0.2"/>
    <row r="73" spans="1:4" ht="15.75" customHeight="1" x14ac:dyDescent="0.25">
      <c r="A73" s="61" t="s">
        <v>64</v>
      </c>
      <c r="B73" s="61" t="s">
        <v>325</v>
      </c>
      <c r="C73" s="31" t="str">
        <f t="shared" ref="C73:C78" si="1">CONCATENATE(A73,B73)</f>
        <v>PreventivoAutomático</v>
      </c>
      <c r="D73" s="55">
        <f>+B62+B68</f>
        <v>0.5</v>
      </c>
    </row>
    <row r="74" spans="1:4" ht="15.75" customHeight="1" x14ac:dyDescent="0.25">
      <c r="A74" s="31" t="s">
        <v>75</v>
      </c>
      <c r="B74" s="61" t="s">
        <v>325</v>
      </c>
      <c r="C74" s="31" t="str">
        <f t="shared" si="1"/>
        <v>DetectivoAutomático</v>
      </c>
      <c r="D74" s="55">
        <f>+B63+B68</f>
        <v>0.4</v>
      </c>
    </row>
    <row r="75" spans="1:4" ht="15.75" customHeight="1" x14ac:dyDescent="0.25">
      <c r="A75" s="61" t="s">
        <v>116</v>
      </c>
      <c r="B75" s="61" t="s">
        <v>325</v>
      </c>
      <c r="C75" s="31" t="str">
        <f t="shared" si="1"/>
        <v>CorrectivoAutomático</v>
      </c>
      <c r="D75" s="55">
        <f>+B64+B68</f>
        <v>0.35</v>
      </c>
    </row>
    <row r="76" spans="1:4" ht="15.75" customHeight="1" x14ac:dyDescent="0.25">
      <c r="A76" s="61" t="s">
        <v>64</v>
      </c>
      <c r="B76" s="61" t="s">
        <v>65</v>
      </c>
      <c r="C76" s="31" t="str">
        <f t="shared" si="1"/>
        <v>PreventivoManual</v>
      </c>
      <c r="D76" s="55">
        <f>+B62+B69</f>
        <v>0.4</v>
      </c>
    </row>
    <row r="77" spans="1:4" ht="15.75" customHeight="1" x14ac:dyDescent="0.25">
      <c r="A77" s="31" t="s">
        <v>75</v>
      </c>
      <c r="B77" s="61" t="s">
        <v>65</v>
      </c>
      <c r="C77" s="31" t="str">
        <f t="shared" si="1"/>
        <v>DetectivoManual</v>
      </c>
      <c r="D77" s="55">
        <f>+B63+B69</f>
        <v>0.3</v>
      </c>
    </row>
    <row r="78" spans="1:4" ht="15.75" customHeight="1" x14ac:dyDescent="0.25">
      <c r="A78" s="61" t="s">
        <v>116</v>
      </c>
      <c r="B78" s="61" t="s">
        <v>65</v>
      </c>
      <c r="C78" s="31" t="str">
        <f t="shared" si="1"/>
        <v>CorrectivoManual</v>
      </c>
      <c r="D78" s="55">
        <f>+B64+B69</f>
        <v>0.25</v>
      </c>
    </row>
    <row r="79" spans="1:4" ht="15.75" customHeight="1" x14ac:dyDescent="0.2"/>
    <row r="80" spans="1:4" ht="15.75" customHeight="1" x14ac:dyDescent="0.2">
      <c r="A80" s="61" t="s">
        <v>54</v>
      </c>
    </row>
    <row r="81" spans="1:1" ht="15.75" customHeight="1" x14ac:dyDescent="0.2"/>
    <row r="82" spans="1:1" ht="15.75" customHeight="1" x14ac:dyDescent="0.2">
      <c r="A82" s="61" t="s">
        <v>66</v>
      </c>
    </row>
    <row r="83" spans="1:1" ht="15.75" customHeight="1" x14ac:dyDescent="0.25">
      <c r="A83" s="31" t="s">
        <v>81</v>
      </c>
    </row>
    <row r="84" spans="1:1" ht="15.75" customHeight="1" x14ac:dyDescent="0.2"/>
    <row r="85" spans="1:1" ht="15.75" customHeight="1" x14ac:dyDescent="0.25">
      <c r="A85" s="31" t="s">
        <v>55</v>
      </c>
    </row>
    <row r="86" spans="1:1" ht="15.75" customHeight="1" x14ac:dyDescent="0.2"/>
    <row r="87" spans="1:1" ht="15.75" customHeight="1" x14ac:dyDescent="0.25">
      <c r="A87" s="31" t="s">
        <v>67</v>
      </c>
    </row>
    <row r="88" spans="1:1" ht="15.75" customHeight="1" x14ac:dyDescent="0.25">
      <c r="A88" s="31" t="s">
        <v>93</v>
      </c>
    </row>
    <row r="89" spans="1:1" ht="15.75" customHeight="1" x14ac:dyDescent="0.2"/>
    <row r="90" spans="1:1" ht="15.75" customHeight="1" x14ac:dyDescent="0.25">
      <c r="A90" s="31" t="s">
        <v>56</v>
      </c>
    </row>
    <row r="91" spans="1:1" ht="15.75" customHeight="1" x14ac:dyDescent="0.2"/>
    <row r="92" spans="1:1" ht="15.75" customHeight="1" x14ac:dyDescent="0.25">
      <c r="A92" s="31" t="s">
        <v>68</v>
      </c>
    </row>
    <row r="93" spans="1:1" ht="15.75" customHeight="1" x14ac:dyDescent="0.25">
      <c r="A93" s="31" t="s">
        <v>326</v>
      </c>
    </row>
    <row r="94" spans="1:1" ht="15.75" customHeight="1" x14ac:dyDescent="0.2"/>
    <row r="95" spans="1:1" ht="15.75" customHeight="1" x14ac:dyDescent="0.2"/>
    <row r="96" spans="1:1" ht="15.75" customHeight="1" x14ac:dyDescent="0.25">
      <c r="A96" s="31" t="s">
        <v>327</v>
      </c>
    </row>
    <row r="97" spans="1:3" ht="15.75" customHeight="1" x14ac:dyDescent="0.2"/>
    <row r="98" spans="1:3" ht="15.75" customHeight="1" x14ac:dyDescent="0.25">
      <c r="A98" s="31" t="s">
        <v>69</v>
      </c>
    </row>
    <row r="99" spans="1:3" ht="15.75" customHeight="1" x14ac:dyDescent="0.25">
      <c r="A99" s="31" t="s">
        <v>328</v>
      </c>
    </row>
    <row r="100" spans="1:3" ht="15.75" customHeight="1" x14ac:dyDescent="0.25">
      <c r="A100" s="31" t="s">
        <v>329</v>
      </c>
    </row>
    <row r="101" spans="1:3" ht="15.75" customHeight="1" x14ac:dyDescent="0.25">
      <c r="A101" s="31" t="s">
        <v>330</v>
      </c>
    </row>
    <row r="102" spans="1:3" ht="15.75" customHeight="1" x14ac:dyDescent="0.2"/>
    <row r="103" spans="1:3" ht="15.75" customHeight="1" x14ac:dyDescent="0.2"/>
    <row r="104" spans="1:3" ht="15.75" customHeight="1" x14ac:dyDescent="0.2"/>
    <row r="105" spans="1:3" ht="15.75" customHeight="1" x14ac:dyDescent="0.2"/>
    <row r="106" spans="1:3" ht="15.75" customHeight="1" x14ac:dyDescent="0.2"/>
    <row r="107" spans="1:3" ht="15.75" customHeight="1" x14ac:dyDescent="0.25">
      <c r="A107" s="31" t="s">
        <v>312</v>
      </c>
      <c r="B107" s="53">
        <v>0.6</v>
      </c>
      <c r="C107" s="57" t="s">
        <v>312</v>
      </c>
    </row>
    <row r="108" spans="1:3" ht="15.75" customHeight="1" x14ac:dyDescent="0.25">
      <c r="A108" s="31" t="s">
        <v>314</v>
      </c>
      <c r="B108" s="53">
        <v>0.8</v>
      </c>
      <c r="C108" s="58" t="s">
        <v>314</v>
      </c>
    </row>
    <row r="109" spans="1:3" ht="15.75" customHeight="1" x14ac:dyDescent="0.25">
      <c r="A109" s="31" t="s">
        <v>316</v>
      </c>
      <c r="B109" s="53">
        <v>1</v>
      </c>
      <c r="C109" s="59" t="s">
        <v>316</v>
      </c>
    </row>
    <row r="110" spans="1:3" ht="15.75" customHeight="1" x14ac:dyDescent="0.2"/>
    <row r="111" spans="1:3" ht="15.75" customHeight="1" x14ac:dyDescent="0.2"/>
    <row r="112" spans="1:3"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admin Riesgo corrupción</vt:lpstr>
      <vt:lpstr>Mapa calor-Tablas de referencia</vt:lpstr>
      <vt:lpstr>Tablas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Azucena Torres</dc:creator>
  <cp:lastModifiedBy>DELL</cp:lastModifiedBy>
  <dcterms:created xsi:type="dcterms:W3CDTF">2021-07-29T17:13:14Z</dcterms:created>
  <dcterms:modified xsi:type="dcterms:W3CDTF">2022-01-21T15:42:45Z</dcterms:modified>
</cp:coreProperties>
</file>