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mc:AlternateContent xmlns:mc="http://schemas.openxmlformats.org/markup-compatibility/2006">
    <mc:Choice Requires="x15">
      <x15ac:absPath xmlns:x15ac="http://schemas.microsoft.com/office/spreadsheetml/2010/11/ac" url="C:\Users\fatima.rodriguez\Downloads\"/>
    </mc:Choice>
  </mc:AlternateContent>
  <xr:revisionPtr revIDLastSave="0" documentId="13_ncr:1_{5D11AECB-AD1A-4A15-8816-39C9D9FCA68A}" xr6:coauthVersionLast="36" xr6:coauthVersionMax="43" xr10:uidLastSave="{00000000-0000-0000-0000-000000000000}"/>
  <bookViews>
    <workbookView xWindow="0" yWindow="0" windowWidth="28800" windowHeight="10425" xr2:uid="{00000000-000D-0000-FFFF-FFFF00000000}"/>
  </bookViews>
  <sheets>
    <sheet name="Matriz admin Riesgo corrupción" sheetId="1" r:id="rId1"/>
    <sheet name="Mapa calor-Tablas de referencia" sheetId="2" r:id="rId2"/>
    <sheet name="Tablas" sheetId="3" state="hidden" r:id="rId3"/>
  </sheets>
  <externalReferences>
    <externalReference r:id="rId4"/>
    <externalReference r:id="rId5"/>
    <externalReference r:id="rId6"/>
    <externalReference r:id="rId7"/>
    <externalReference r:id="rId8"/>
    <externalReference r:id="rId9"/>
    <externalReference r:id="rId10"/>
    <externalReference r:id="rId11"/>
  </externalReferences>
  <calcPr calcId="191029"/>
  <extLst>
    <ext uri="GoogleSheetsCustomDataVersion1">
      <go:sheetsCustomData xmlns:go="http://customooxmlschemas.google.com/" r:id="rId12" roundtripDataSignature="AMtx7miFJu4OGEYjlh09aCLDJXCecASWcw=="/>
    </ext>
  </extLst>
</workbook>
</file>

<file path=xl/calcChain.xml><?xml version="1.0" encoding="utf-8"?>
<calcChain xmlns="http://schemas.openxmlformats.org/spreadsheetml/2006/main">
  <c r="BG13" i="1" l="1"/>
  <c r="BH13" i="1" s="1"/>
  <c r="BI13" i="1" s="1"/>
  <c r="BJ13" i="1" s="1"/>
  <c r="BK13" i="1" s="1"/>
  <c r="AW27" i="1"/>
  <c r="AW26" i="1"/>
  <c r="AW25" i="1"/>
  <c r="AW24" i="1"/>
  <c r="AW23" i="1"/>
  <c r="AW22" i="1"/>
  <c r="AW21" i="1"/>
  <c r="AW20" i="1"/>
  <c r="AW19" i="1"/>
  <c r="AW18" i="1"/>
  <c r="AW17" i="1"/>
  <c r="AW16" i="1"/>
  <c r="AW15" i="1"/>
  <c r="AW14" i="1"/>
  <c r="AW13" i="1"/>
  <c r="AW12" i="1"/>
  <c r="AW11" i="1"/>
  <c r="AU27" i="1"/>
  <c r="AU26" i="1"/>
  <c r="AU25" i="1"/>
  <c r="AU24" i="1"/>
  <c r="AU23" i="1"/>
  <c r="AU22" i="1"/>
  <c r="AU21" i="1"/>
  <c r="AU20" i="1"/>
  <c r="AU19" i="1"/>
  <c r="AU18" i="1"/>
  <c r="AU17" i="1"/>
  <c r="AU16" i="1"/>
  <c r="AU15" i="1"/>
  <c r="AU14" i="1"/>
  <c r="AU13" i="1"/>
  <c r="AU12" i="1"/>
  <c r="AU11" i="1"/>
  <c r="AS27" i="1"/>
  <c r="AS26" i="1"/>
  <c r="AS25" i="1"/>
  <c r="AS24" i="1"/>
  <c r="AS23" i="1"/>
  <c r="AS22" i="1"/>
  <c r="AS21" i="1"/>
  <c r="AS20" i="1"/>
  <c r="AS19" i="1"/>
  <c r="AS18" i="1"/>
  <c r="AS17" i="1"/>
  <c r="AS16" i="1"/>
  <c r="AS15" i="1"/>
  <c r="AS14" i="1"/>
  <c r="AS13" i="1"/>
  <c r="AS12" i="1"/>
  <c r="AS11" i="1"/>
  <c r="AQ27" i="1"/>
  <c r="AQ26" i="1"/>
  <c r="AQ25" i="1"/>
  <c r="AQ24" i="1"/>
  <c r="AQ23" i="1"/>
  <c r="AQ22" i="1"/>
  <c r="AQ21" i="1"/>
  <c r="AQ20" i="1"/>
  <c r="AQ19" i="1"/>
  <c r="AQ18" i="1"/>
  <c r="AQ17" i="1"/>
  <c r="AQ16" i="1"/>
  <c r="AQ15" i="1"/>
  <c r="AQ14" i="1"/>
  <c r="AQ13" i="1"/>
  <c r="AQ12" i="1"/>
  <c r="AQ11" i="1"/>
  <c r="AQ10" i="1"/>
  <c r="AO27" i="1"/>
  <c r="AO26" i="1"/>
  <c r="AO25" i="1"/>
  <c r="AO24" i="1"/>
  <c r="AO23" i="1"/>
  <c r="AO22" i="1"/>
  <c r="AO21" i="1"/>
  <c r="AO20" i="1"/>
  <c r="AO19" i="1"/>
  <c r="AO18" i="1"/>
  <c r="AO17" i="1"/>
  <c r="AO16" i="1"/>
  <c r="AO15" i="1"/>
  <c r="AO14" i="1"/>
  <c r="AO13" i="1"/>
  <c r="AO12" i="1"/>
  <c r="AO11" i="1"/>
  <c r="AM27" i="1"/>
  <c r="AM26" i="1"/>
  <c r="AM25" i="1"/>
  <c r="AM24" i="1"/>
  <c r="AM23" i="1"/>
  <c r="AM22" i="1"/>
  <c r="AM21" i="1"/>
  <c r="AM20" i="1"/>
  <c r="AM19" i="1"/>
  <c r="AM18" i="1"/>
  <c r="AM17" i="1"/>
  <c r="AM16" i="1"/>
  <c r="AM15" i="1"/>
  <c r="AM14" i="1"/>
  <c r="AM13" i="1"/>
  <c r="AM12" i="1"/>
  <c r="AM11" i="1"/>
  <c r="AK27" i="1"/>
  <c r="AK26" i="1"/>
  <c r="AK25" i="1"/>
  <c r="AK24" i="1"/>
  <c r="AK23" i="1"/>
  <c r="AK22" i="1"/>
  <c r="AK21" i="1"/>
  <c r="AK20" i="1"/>
  <c r="AK19" i="1"/>
  <c r="AK18" i="1"/>
  <c r="AK17" i="1"/>
  <c r="AK16" i="1"/>
  <c r="AK15" i="1"/>
  <c r="AK14" i="1"/>
  <c r="AK13" i="1"/>
  <c r="AK12" i="1"/>
  <c r="AX12" i="1" s="1"/>
  <c r="AK11" i="1"/>
  <c r="AS10" i="1"/>
  <c r="AU9" i="1"/>
  <c r="AU8" i="1"/>
  <c r="AS9" i="1"/>
  <c r="AS8" i="1"/>
  <c r="AM9" i="1"/>
  <c r="AM8" i="1"/>
  <c r="AK9" i="1"/>
  <c r="AK8" i="1"/>
  <c r="AO9" i="1"/>
  <c r="AO8" i="1"/>
  <c r="AQ9" i="1"/>
  <c r="AQ8" i="1"/>
  <c r="AW9" i="1"/>
  <c r="AW8" i="1"/>
  <c r="AY9" i="1"/>
  <c r="AY8" i="1"/>
  <c r="AX13" i="1" l="1"/>
  <c r="AX17" i="1"/>
  <c r="AY17" i="1" s="1"/>
  <c r="AX21" i="1"/>
  <c r="AX25" i="1"/>
  <c r="AY25" i="1" s="1"/>
  <c r="AX18" i="1"/>
  <c r="AX22" i="1"/>
  <c r="AX26" i="1"/>
  <c r="AX16" i="1"/>
  <c r="AX20" i="1"/>
  <c r="AX24" i="1"/>
  <c r="AX15" i="1"/>
  <c r="AY15" i="1" s="1"/>
  <c r="AX19" i="1"/>
  <c r="AY19" i="1" s="1"/>
  <c r="AX23" i="1"/>
  <c r="AY23" i="1" s="1"/>
  <c r="AX27" i="1"/>
  <c r="AY27" i="1" s="1"/>
  <c r="AX14" i="1"/>
  <c r="AY14" i="1" s="1"/>
  <c r="AX11" i="1"/>
  <c r="BF11" i="1" s="1"/>
  <c r="AY26" i="1"/>
  <c r="AY21" i="1"/>
  <c r="AY18" i="1"/>
  <c r="AY22" i="1"/>
  <c r="AY13" i="1"/>
  <c r="AY12" i="1"/>
  <c r="AY16" i="1"/>
  <c r="AY20" i="1"/>
  <c r="AY24" i="1"/>
  <c r="BA27" i="1"/>
  <c r="AD27" i="1"/>
  <c r="AE27" i="1" s="1"/>
  <c r="J27" i="1"/>
  <c r="I27" i="1"/>
  <c r="H27" i="1"/>
  <c r="AY11" i="1" l="1"/>
  <c r="BB27" i="1"/>
  <c r="BC27" i="1" s="1"/>
  <c r="BD27" i="1" s="1"/>
  <c r="AF27" i="1"/>
  <c r="AG27" i="1" s="1"/>
  <c r="BA17" i="1"/>
  <c r="BA16" i="1"/>
  <c r="BA15" i="1"/>
  <c r="H14" i="1"/>
  <c r="H13" i="1"/>
  <c r="BF27" i="1" l="1"/>
  <c r="BG27" i="1" s="1"/>
  <c r="BH27" i="1" s="1"/>
  <c r="BI27" i="1" s="1"/>
  <c r="BJ27" i="1" s="1"/>
  <c r="BK27" i="1" s="1"/>
  <c r="BB16" i="1"/>
  <c r="BC16" i="1" s="1"/>
  <c r="BD16" i="1" s="1"/>
  <c r="BB17" i="1"/>
  <c r="BC17" i="1" s="1"/>
  <c r="BD17" i="1" s="1"/>
  <c r="BB15" i="1"/>
  <c r="BC15" i="1" s="1"/>
  <c r="BD15" i="1" s="1"/>
  <c r="BA19" i="1"/>
  <c r="BA18" i="1"/>
  <c r="AD18" i="1"/>
  <c r="AE18" i="1" s="1"/>
  <c r="J18" i="1"/>
  <c r="I18" i="1"/>
  <c r="H18" i="1"/>
  <c r="AD15" i="1"/>
  <c r="AE15" i="1" s="1"/>
  <c r="J15" i="1"/>
  <c r="I15" i="1"/>
  <c r="H15" i="1"/>
  <c r="BF15" i="1" l="1"/>
  <c r="BG15" i="1" s="1"/>
  <c r="BH15" i="1" s="1"/>
  <c r="BI15" i="1" s="1"/>
  <c r="BJ15" i="1" s="1"/>
  <c r="BK15" i="1" s="1"/>
  <c r="BB18" i="1"/>
  <c r="BC18" i="1" s="1"/>
  <c r="BD18" i="1" s="1"/>
  <c r="BB19" i="1"/>
  <c r="BC19" i="1" s="1"/>
  <c r="BD19" i="1" s="1"/>
  <c r="AF15" i="1"/>
  <c r="AG15" i="1" s="1"/>
  <c r="AF18" i="1"/>
  <c r="AG18" i="1" s="1"/>
  <c r="BF18" i="1" l="1"/>
  <c r="BG18" i="1" s="1"/>
  <c r="BH18" i="1" s="1"/>
  <c r="BI18" i="1" s="1"/>
  <c r="BJ18" i="1" s="1"/>
  <c r="BK18" i="1" s="1"/>
  <c r="H22" i="1"/>
  <c r="I22" i="1"/>
  <c r="J22" i="1"/>
  <c r="AD22" i="1"/>
  <c r="AE22" i="1" s="1"/>
  <c r="BA22" i="1"/>
  <c r="BA23" i="1"/>
  <c r="BK24" i="1"/>
  <c r="BH24" i="1"/>
  <c r="BI24" i="1" s="1"/>
  <c r="BB24" i="1"/>
  <c r="BC24" i="1" s="1"/>
  <c r="BD24" i="1" s="1"/>
  <c r="BA21" i="1"/>
  <c r="BA20" i="1"/>
  <c r="AD20" i="1"/>
  <c r="AE20" i="1" s="1"/>
  <c r="J20" i="1"/>
  <c r="I20" i="1"/>
  <c r="H20" i="1"/>
  <c r="BF23" i="1" l="1"/>
  <c r="BG23" i="1" s="1"/>
  <c r="BH23" i="1" s="1"/>
  <c r="BF22" i="1"/>
  <c r="BG22" i="1" s="1"/>
  <c r="BH22" i="1" s="1"/>
  <c r="BI22" i="1" s="1"/>
  <c r="BJ22" i="1" s="1"/>
  <c r="BK22" i="1" s="1"/>
  <c r="AF22" i="1"/>
  <c r="AG22" i="1" s="1"/>
  <c r="BB23" i="1"/>
  <c r="BC23" i="1" s="1"/>
  <c r="BD23" i="1" s="1"/>
  <c r="BB20" i="1"/>
  <c r="BC20" i="1" s="1"/>
  <c r="BD20" i="1" s="1"/>
  <c r="AF20" i="1"/>
  <c r="AG20" i="1" s="1"/>
  <c r="BB22" i="1" l="1"/>
  <c r="BC22" i="1" s="1"/>
  <c r="BD22" i="1" s="1"/>
  <c r="BF20" i="1"/>
  <c r="BG20" i="1" s="1"/>
  <c r="BH20" i="1" s="1"/>
  <c r="BI20" i="1" s="1"/>
  <c r="BJ20" i="1" s="1"/>
  <c r="BK20" i="1" s="1"/>
  <c r="BB21" i="1"/>
  <c r="BC21" i="1" s="1"/>
  <c r="BD21" i="1" s="1"/>
  <c r="BF21" i="1"/>
  <c r="BG21" i="1" s="1"/>
  <c r="BH21" i="1" s="1"/>
  <c r="BA10" i="1" l="1"/>
  <c r="AW10" i="1"/>
  <c r="AU10" i="1"/>
  <c r="AO10" i="1"/>
  <c r="AM10" i="1"/>
  <c r="AK10" i="1"/>
  <c r="AX10" i="1" l="1"/>
  <c r="AY10" i="1" s="1"/>
  <c r="BF10" i="1"/>
  <c r="BG10" i="1" s="1"/>
  <c r="H200" i="3"/>
  <c r="H199" i="3"/>
  <c r="H198" i="3"/>
  <c r="H197" i="3"/>
  <c r="H196" i="3"/>
  <c r="H195" i="3"/>
  <c r="H194" i="3"/>
  <c r="H193" i="3"/>
  <c r="H192" i="3"/>
  <c r="H191" i="3"/>
  <c r="H190" i="3"/>
  <c r="H189" i="3"/>
  <c r="H188" i="3"/>
  <c r="H187" i="3"/>
  <c r="H186" i="3"/>
  <c r="C173" i="3"/>
  <c r="C172" i="3"/>
  <c r="C171" i="3"/>
  <c r="C170" i="3"/>
  <c r="C169" i="3"/>
  <c r="C168" i="3"/>
  <c r="C167" i="3"/>
  <c r="C166" i="3"/>
  <c r="C165" i="3"/>
  <c r="C164" i="3"/>
  <c r="C163" i="3"/>
  <c r="C162" i="3"/>
  <c r="C161" i="3"/>
  <c r="C160" i="3"/>
  <c r="C159" i="3"/>
  <c r="H25" i="1"/>
  <c r="H12" i="1"/>
  <c r="H11" i="1"/>
  <c r="H10" i="1"/>
  <c r="H8" i="1"/>
  <c r="C155" i="3"/>
  <c r="C154" i="3"/>
  <c r="C153" i="3"/>
  <c r="C152" i="3"/>
  <c r="C151" i="3"/>
  <c r="C150" i="3"/>
  <c r="C149" i="3"/>
  <c r="C148" i="3"/>
  <c r="C147" i="3"/>
  <c r="BA26" i="1"/>
  <c r="BA25" i="1"/>
  <c r="BA12" i="1"/>
  <c r="BA11" i="1"/>
  <c r="I8" i="1"/>
  <c r="D78" i="3"/>
  <c r="C78" i="3"/>
  <c r="D77" i="3"/>
  <c r="C77" i="3"/>
  <c r="D76" i="3"/>
  <c r="C76" i="3"/>
  <c r="D75" i="3"/>
  <c r="C75" i="3"/>
  <c r="D74" i="3"/>
  <c r="C74" i="3"/>
  <c r="D73" i="3"/>
  <c r="C73" i="3"/>
  <c r="C58" i="3"/>
  <c r="C57" i="3"/>
  <c r="C56" i="3"/>
  <c r="C55" i="3"/>
  <c r="C54" i="3"/>
  <c r="C53" i="3"/>
  <c r="C52" i="3"/>
  <c r="C51" i="3"/>
  <c r="C50" i="3"/>
  <c r="C49" i="3"/>
  <c r="C48" i="3"/>
  <c r="C47" i="3"/>
  <c r="C46" i="3"/>
  <c r="C45" i="3"/>
  <c r="C44" i="3"/>
  <c r="C43" i="3"/>
  <c r="C42" i="3"/>
  <c r="C41" i="3"/>
  <c r="C40" i="3"/>
  <c r="C39" i="3"/>
  <c r="C38" i="3"/>
  <c r="C37" i="3"/>
  <c r="C36" i="3"/>
  <c r="C35" i="3"/>
  <c r="C34" i="3"/>
  <c r="AD25" i="1"/>
  <c r="AE25" i="1" s="1"/>
  <c r="J25" i="1"/>
  <c r="I25" i="1"/>
  <c r="AD12" i="1"/>
  <c r="AE12" i="1" s="1"/>
  <c r="J12" i="1"/>
  <c r="I12" i="1"/>
  <c r="AD11" i="1"/>
  <c r="AE11" i="1" s="1"/>
  <c r="J11" i="1"/>
  <c r="I11" i="1"/>
  <c r="AD10" i="1"/>
  <c r="AE10" i="1" s="1"/>
  <c r="J10" i="1"/>
  <c r="I10" i="1"/>
  <c r="AD8" i="1"/>
  <c r="AE8" i="1" s="1"/>
  <c r="J8" i="1"/>
  <c r="BB10" i="1" l="1"/>
  <c r="BC10" i="1" s="1"/>
  <c r="BD10" i="1" s="1"/>
  <c r="BH10" i="1"/>
  <c r="BI10" i="1" s="1"/>
  <c r="BJ10" i="1" s="1"/>
  <c r="BK10" i="1" s="1"/>
  <c r="AF25" i="1"/>
  <c r="AG25" i="1" s="1"/>
  <c r="AF8" i="1"/>
  <c r="AG8" i="1" s="1"/>
  <c r="AF12" i="1"/>
  <c r="AG12" i="1" s="1"/>
  <c r="AF11" i="1"/>
  <c r="AG11" i="1" s="1"/>
  <c r="AF10" i="1"/>
  <c r="AG10" i="1" s="1"/>
  <c r="BF8" i="1" l="1"/>
  <c r="BG8" i="1" s="1"/>
  <c r="BH8" i="1" s="1"/>
  <c r="BI8" i="1" s="1"/>
  <c r="BJ8" i="1" s="1"/>
  <c r="BK8" i="1" s="1"/>
  <c r="BB11" i="1"/>
  <c r="BC11" i="1" s="1"/>
  <c r="BD11" i="1" s="1"/>
  <c r="BG11" i="1"/>
  <c r="BH11" i="1" s="1"/>
  <c r="BI11" i="1" s="1"/>
  <c r="BJ11" i="1" s="1"/>
  <c r="BK11" i="1" s="1"/>
  <c r="BF25" i="1"/>
  <c r="BG25" i="1" s="1"/>
  <c r="BH25" i="1" s="1"/>
  <c r="BI25" i="1" s="1"/>
  <c r="BJ25" i="1" s="1"/>
  <c r="BK25" i="1" s="1"/>
  <c r="BB12" i="1"/>
  <c r="BC12" i="1" s="1"/>
  <c r="BD12" i="1" s="1"/>
  <c r="BF12" i="1"/>
  <c r="BG12" i="1" s="1"/>
  <c r="BH12" i="1" s="1"/>
  <c r="BI12" i="1" s="1"/>
  <c r="BJ12" i="1" s="1"/>
  <c r="BK1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M5" authorId="0" shapeId="0" xr:uid="{00000000-0006-0000-0000-00000E000000}">
      <text>
        <r>
          <rPr>
            <sz val="11"/>
            <color theme="1"/>
            <rFont val="Arial"/>
            <family val="2"/>
          </rPr>
          <t>======
ID#AAAATqxuYH8
Usuario    (2021-12-30 12:43:22)
El plan de acción especifica: i) responsable, ii) fecha de implementación, y iii) fecha de seguimiento</t>
        </r>
      </text>
    </comment>
    <comment ref="E6" authorId="0" shapeId="0" xr:uid="{00000000-0006-0000-0000-000006000000}">
      <text>
        <r>
          <rPr>
            <sz val="11"/>
            <color theme="1"/>
            <rFont val="Arial"/>
            <family val="2"/>
          </rPr>
          <t>======
ID#AAAATqxuYIg
Usuario    (2021-12-30 12:43:22)
la descripción del riesgo debe contener todos los detalles que sean necesarios y que sea fácil de entender tanto para el líder del proceso como para personas ajenas al proceso
Riesgo de corrupción: posibilidad de que por accion u omisión, se use el poder para desviar la gestión de lo público hacia un beneficio privado.</t>
        </r>
      </text>
    </comment>
    <comment ref="F6" authorId="0" shapeId="0" xr:uid="{00000000-0006-0000-0000-000004000000}">
      <text>
        <r>
          <rPr>
            <sz val="11"/>
            <color theme="1"/>
            <rFont val="Arial"/>
            <family val="2"/>
          </rPr>
          <t>======
ID#AAAATqxuYIs
Usuario    (2021-12-30 12:43:22)
Permite agrupar los riesgos identificados</t>
        </r>
      </text>
    </comment>
    <comment ref="G6" authorId="0" shapeId="0" xr:uid="{00000000-0006-0000-0000-000008000000}">
      <text>
        <r>
          <rPr>
            <sz val="11"/>
            <color theme="1"/>
            <rFont val="Arial"/>
            <family val="2"/>
          </rPr>
          <t>======
ID#AAAATqxuYIY
Usuario    (2021-12-30 12:43:22)
La probabilidad de ocurrencia estará asociada a la exposición al riesgo del proceso o actividad que se esté analizando. 
De este modo, la probabilidad inherente será el número de veces que se pasa por el punto de riesgo en el periodo de 1 año.</t>
        </r>
      </text>
    </comment>
    <comment ref="AI6" authorId="0" shapeId="0" xr:uid="{00000000-0006-0000-0000-000013000000}">
      <text>
        <r>
          <rPr>
            <sz val="11"/>
            <color theme="1"/>
            <rFont val="Arial"/>
            <family val="2"/>
          </rPr>
          <t>======
ID#AAAATqxuYHo
Usuario    (2021-12-30 12:43:22)
Un control se define como la medida que permite reducir o mitigar el riesgo</t>
        </r>
      </text>
    </comment>
    <comment ref="BL6" authorId="0" shapeId="0" xr:uid="{00000000-0006-0000-0000-000002000000}">
      <text>
        <r>
          <rPr>
            <sz val="11"/>
            <color theme="1"/>
            <rFont val="Arial"/>
            <family val="2"/>
          </rPr>
          <t>======
ID#AAAATqxuYI0
Usuario    (2021-12-30 12:43:22)
Reducir - Mitigar: Después de realizar un análisis y considerar los niveles de riesgo se implementan acciones que mitiguen el nivel de riesgo. No necesariamente es un control adicional.
Reducir – Transferir: Después de realizar un análisis, se considera que la mejor estrategia es tercerizar el proceso o trasladar el riesgo a través de seguros o pólizas. La responsabilidad económica recae sobre un tercero, pero no se transfiere la responsabilidad sobre el tema reputacional. 
Aceptar: Después de realizar un análisis y considerar los niveles de riesgo se determina asumir el mismo conociendo los efectos de su posible materialización.
Evitar: Después de realizar un análisis y considerar que el nivel de riesgo es demasiado alta, se determina NO asumir la actividad que genera este riesgo.</t>
        </r>
      </text>
    </comment>
  </commentList>
  <extLst>
    <ext xmlns:r="http://schemas.openxmlformats.org/officeDocument/2006/relationships" uri="GoogleSheetsCustomDataVersion1">
      <go:sheetsCustomData xmlns:go="http://customooxmlschemas.google.com/" r:id="rId1" roundtripDataSignature="AMtx7mjFy0idCwZ9MKCwvxSZJFd/65Rueg=="/>
    </ext>
  </extLst>
</comments>
</file>

<file path=xl/sharedStrings.xml><?xml version="1.0" encoding="utf-8"?>
<sst xmlns="http://schemas.openxmlformats.org/spreadsheetml/2006/main" count="1085" uniqueCount="423">
  <si>
    <t>GESTIÓN INTEGRAL DE MEJORA CONTINUA</t>
  </si>
  <si>
    <t>Codigo: GMC-MR-03</t>
  </si>
  <si>
    <t>Responsable Linea de Defensa</t>
  </si>
  <si>
    <t>Identificación del Riesgo</t>
  </si>
  <si>
    <t>Valoración del Riesgo</t>
  </si>
  <si>
    <t>Nombre Dependencia</t>
  </si>
  <si>
    <t>Proceso</t>
  </si>
  <si>
    <t>Objetivo Proceso</t>
  </si>
  <si>
    <t>Ref</t>
  </si>
  <si>
    <t>Descripción del riesgo
ACCIÓN U OMISIÓN + USO DEL PODER + DESVIACIÓN DE LA GESTIÓN DE LO PÚBLICO + BENEFICIO PRIVADO.</t>
  </si>
  <si>
    <t>Clasificación del riesgo
(Seleccionar)</t>
  </si>
  <si>
    <t>Probabilidad inherente</t>
  </si>
  <si>
    <t>%</t>
  </si>
  <si>
    <t>Criterios para calificar el impacto (Marcar con "X" los crioterios que apliquen de acuerdo al riesgo)</t>
  </si>
  <si>
    <t xml:space="preserve">Impacto inherente
</t>
  </si>
  <si>
    <t>Zona de riesgo inherente</t>
  </si>
  <si>
    <t>Probabilidad Residual</t>
  </si>
  <si>
    <t>Zona de Riesgo Final</t>
  </si>
  <si>
    <t>Tratamiento</t>
  </si>
  <si>
    <t>Responsable</t>
  </si>
  <si>
    <t>Fecha de Implementación</t>
  </si>
  <si>
    <t>Fecha de Seguimiento</t>
  </si>
  <si>
    <t>¿Afecta al grupo de funcionarios del proceso?</t>
  </si>
  <si>
    <t>¿Afecta el cumplimiento de metas y objetivos de la dependencia?</t>
  </si>
  <si>
    <t>¿Afecta el cumplimiento de la misión de la entidad?</t>
  </si>
  <si>
    <t>¿Afecta el cumplimiento de la misión del sector al que pertenece la entidad?</t>
  </si>
  <si>
    <t>¿Genera pérdida de confianza de la entidad, afectando su reputación?</t>
  </si>
  <si>
    <t>¿Genera pérdida de recursos económicos?</t>
  </si>
  <si>
    <t>¿Afecta la generación de los productos o la prestación de servicios?</t>
  </si>
  <si>
    <t>¿Da lugar al detrimento de calidad de vida de la comunidad por la pérdida del bien, servicios o recursos públicos?</t>
  </si>
  <si>
    <t>¿Genera pérdida de información de la entidad?</t>
  </si>
  <si>
    <t>¿Genera intervención de los órganos de control de la Fiscalía u otro ente?</t>
  </si>
  <si>
    <t>¿Da lugar a procesos sancionatorios?</t>
  </si>
  <si>
    <t>¿Da lugar a procesos disciplinarios?</t>
  </si>
  <si>
    <t xml:space="preserve">¿Da lugar a procesos fiscales? </t>
  </si>
  <si>
    <t>¿Da lugar a procesos penales?</t>
  </si>
  <si>
    <t>¿Genera pérdida de credibilidad del sector?</t>
  </si>
  <si>
    <t>¿Ocasiona lesiones físicas o pérdida de vidas humanas?</t>
  </si>
  <si>
    <t>¿Afecta la imagen regional?</t>
  </si>
  <si>
    <t>¿Afecta la imagen nacional?</t>
  </si>
  <si>
    <t>¿Genera daño ambiental?</t>
  </si>
  <si>
    <t>Calificación</t>
  </si>
  <si>
    <t>Documentación</t>
  </si>
  <si>
    <t>Frecuencia</t>
  </si>
  <si>
    <t>Evidencia</t>
  </si>
  <si>
    <t>Subdirección de Artes</t>
  </si>
  <si>
    <t>Gestión de circulación de las practicas artísticas</t>
  </si>
  <si>
    <t>Potenciar el papel de las prácticas artísticas en la transformación de la ciudad y el ejercicio de la libertad creativa de los ciudadanos, a través de la puesta en escena de los procesos artísticos, para lograr su apreciación, significación, resignificación y apropiación.</t>
  </si>
  <si>
    <t>Ejecución y administración de procesos</t>
  </si>
  <si>
    <t>x</t>
  </si>
  <si>
    <t>X</t>
  </si>
  <si>
    <t>Preventivo</t>
  </si>
  <si>
    <t>Manual</t>
  </si>
  <si>
    <t>Documentado</t>
  </si>
  <si>
    <t>Continua</t>
  </si>
  <si>
    <t>Con registro</t>
  </si>
  <si>
    <t>Reducir - Mitigar</t>
  </si>
  <si>
    <t xml:space="preserve">Posibilidad de recibir dadivas con el fin de favorecer en la asignación de espacios públicos para el aprovechamiento económico de artistas - PAES </t>
  </si>
  <si>
    <t>Fraude externo</t>
  </si>
  <si>
    <t>Detectivo</t>
  </si>
  <si>
    <t>Gestion de fomento a las practicas artisiticas</t>
  </si>
  <si>
    <t>Promover el desarrollo de las prácticas de los campos de las artes, por medio de la entrega de recursos financieros, técnicos y en especie necesarios para su ejecución y generación de productos culturales y artísticos, con el fin de lograr la visibilización, fortalecimiento y proyección de las prácticas artísticas en la ciudad y su interrelación con otros campos del saber.</t>
  </si>
  <si>
    <t>Sin documentar</t>
  </si>
  <si>
    <t>Subdirección de Formación Artística</t>
  </si>
  <si>
    <t>Gestión de formación en las prácticas artísticas</t>
  </si>
  <si>
    <t>Contribuir a la generación de capacidades de los ciudadanos a través del desarrollo de actividades de apropiación y transmisión de los saberes en torno alas prácticas artísticas, bajo enfoques multidisciplinares e interdisciplinares con criterios de accesibilidad, articulación intersectorial y territorial.</t>
  </si>
  <si>
    <t>Posibilidad de cobro de comisiones a los artistas para favorecer su programación en las actividades de Culturas en Común</t>
  </si>
  <si>
    <t>Fraude interno</t>
  </si>
  <si>
    <t>Aleatoria</t>
  </si>
  <si>
    <t>Subdirección de Equipamientos Culturales</t>
  </si>
  <si>
    <t>Gestión Integral de Espacios Culturales</t>
  </si>
  <si>
    <t>Generar una RED DE EQUIPAMIENTOS CULTURALES SUSTENTABLES que garanticen la apropiación ciudadana, la oferta artística y de cultura científica diversa e incluyente y la gestión de recursos para la innovación social y cultural.</t>
  </si>
  <si>
    <t>Control 1: Los apoyos a la supervisión realizarán la verificación de los pagos efectivos de Seguridad Social de un mínimo de 15% del total de contratos de prestación de servicios</t>
  </si>
  <si>
    <t>Posibilidad de lucro indebido por manejo irregular del trámite de cortesías, para beneficio de terceros.</t>
  </si>
  <si>
    <t>Control 1: Establecer un protocolo de cortesías que determine los lineamientos y responsabilidad en la entrega de las mismas.</t>
  </si>
  <si>
    <t>Oficina Asesora Jurídica</t>
  </si>
  <si>
    <t>Gestión Jurídica</t>
  </si>
  <si>
    <t xml:space="preserve">Orientar todas las actuaciones de la entidad en el cumplimiento del marco normativo y los principios que rigen la función pública, al igual que apoyar el desarrollo de los procesos contractuales requeridos para la adquisición de los bienes y/o servicios necesarios para
su operación. </t>
  </si>
  <si>
    <t>Correctivo</t>
  </si>
  <si>
    <t>Posibilidad de favorecimiento a intereses privados o particulares en la gestión precontractual, contractual y poscontractual.</t>
  </si>
  <si>
    <t>Control 1: Revisar documentos precontractuales, en aras de determinar que no existan requerimientos que puedan direccionar el proceso de selección.</t>
  </si>
  <si>
    <t>Control 2: Corroborar el cargue de toda la documentación que corresponda al ejercicio de la supervisión en la plataforma transaccional.</t>
  </si>
  <si>
    <t>Control 3: Realizar control de legalidad en busca de evidenciar inhabilidades sobrevinientes, de manera previa a la suscripción del contrato</t>
  </si>
  <si>
    <t xml:space="preserve"> Posibilidad de favorecimiento a intereses privados o particulares en la expedición de Actos administrativos</t>
  </si>
  <si>
    <t>Control 1: Revisión de la expedición de los actos administrativos de la entidad por parte del responsable del proceso de Gestión Jurídica</t>
  </si>
  <si>
    <t>Control 2: Control de la numeración de los actos administrativos</t>
  </si>
  <si>
    <t>Subdirección Administrativa y Financiera</t>
  </si>
  <si>
    <t>Gestión Documental</t>
  </si>
  <si>
    <t>Garantizar la administración y conservación del acervo documental del Idartes para su acceso y consulta con el propósito de satisfacer las necesidades y expectativas de los usuarios internos y externos, que sirva como apoyo a la investigación, formación, creación, circulación y apropiación de las practicas artísticas y a la gestión administrativa de la entidad.</t>
  </si>
  <si>
    <t>Posibilidad de sustracción, falsificación, duplicidad y eliminación documental, por parte de funcionarios o contratistas de la entidad, adulterando los atributos propios de la información ( autenticidad, integridad, inalterabilidad, fiabilidad, disponibilidad, preservación y conservación) de la información para beneficio propio o de terceros.</t>
  </si>
  <si>
    <t>Relaciones laborales</t>
  </si>
  <si>
    <t>Gestión de Bienes, Servicios y Planta Física.</t>
  </si>
  <si>
    <t>Administrar, custodiar, mantener, adecuar y suministrar los bienes, planta física e infraestructura, servicios y recursos físicos que requiere la entidad de manera oportuna para adecuar su adecuado funcionamiento.</t>
  </si>
  <si>
    <t>Área de Control Interno</t>
  </si>
  <si>
    <t>Posibilidad de recibir o solicitar cualquier dádiva o beneficio a nombre propio o de terceros para modificar observaciones de informes de auditoría, con el fin de ocultar o eliminar incumplimientos procedimentales o legales por parte del auditado.</t>
  </si>
  <si>
    <t>Alto</t>
  </si>
  <si>
    <t>Control 1: El procedimiento de auditorías de gestión establece que las auditorías son asignadas a profesionales del Área de Control Interno y la revisión del informe preliminar y final se realiza por parte del Asesor de control interno, por lo que la aprobación del informe cuenta con la verificación de mínimo dos personas del Área de Control Interno</t>
  </si>
  <si>
    <t>Procesos, procedimientos o actividades susceptibles de riesgos de corrupción</t>
  </si>
  <si>
    <t>ÁREAS FACTORES DE RIESGO</t>
  </si>
  <si>
    <t>CLASIFICACIÓN DE RIESGOS</t>
  </si>
  <si>
    <t>DETERMINAR LA PROBABILIDAD</t>
  </si>
  <si>
    <t>DETERMINAR EL IMPACTO</t>
  </si>
  <si>
    <t>(Criterios para calificar el impacto en riesgos de corrupción)</t>
  </si>
  <si>
    <t>NIVEL DE SEVERIDAD</t>
  </si>
  <si>
    <t>Procesos, procedimientos o actividades</t>
  </si>
  <si>
    <t>Posibles riesgos de corrupción</t>
  </si>
  <si>
    <t>FACTOR</t>
  </si>
  <si>
    <t>DEFINICIÓN</t>
  </si>
  <si>
    <t>DESCRIPCIÓN</t>
  </si>
  <si>
    <t>Clasificación</t>
  </si>
  <si>
    <t>Factor de riesgo</t>
  </si>
  <si>
    <t>Descripción</t>
  </si>
  <si>
    <t>Matriz de calor para riesgos de corrupción</t>
  </si>
  <si>
    <t xml:space="preserve">Direccionamiento estratégico </t>
  </si>
  <si>
    <t xml:space="preserve">● Concentración de autoridad o exceso de poder. Extralimitación de funciones. </t>
  </si>
  <si>
    <t>Procesos</t>
  </si>
  <si>
    <t xml:space="preserve">Eventos relacionados con errores en las actividades que deben realizar los servidores de la organización. </t>
  </si>
  <si>
    <t>Falla de procedimientos</t>
  </si>
  <si>
    <t xml:space="preserve">Ejecución y administración de procesos </t>
  </si>
  <si>
    <t xml:space="preserve">Pérdidas derivadas de errores en la ejecución y administración de procesos </t>
  </si>
  <si>
    <t xml:space="preserve">(alta dirección) </t>
  </si>
  <si>
    <t xml:space="preserve">● Ausencia de canales de comunicación. 
● Amiguismo y clientelismo </t>
  </si>
  <si>
    <t xml:space="preserve">Errores de grabación, autorización </t>
  </si>
  <si>
    <t xml:space="preserve">Fraude externo </t>
  </si>
  <si>
    <t>Evento externo</t>
  </si>
  <si>
    <t xml:space="preserve">Pérdida derivada de actos de fraude por personas ajenas a la organización (no participa personal de la entidad). </t>
  </si>
  <si>
    <t xml:space="preserve">Financiero (está relacionado con áreas de planeación y presupuesto) </t>
  </si>
  <si>
    <t xml:space="preserve">● Inclusión de gastos no autorizados. </t>
  </si>
  <si>
    <t xml:space="preserve">Errores en cálculos para pagos internos y externos </t>
  </si>
  <si>
    <t xml:space="preserve">Fraude interno </t>
  </si>
  <si>
    <t>Talento Humano</t>
  </si>
  <si>
    <t xml:space="preserve">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 </t>
  </si>
  <si>
    <t xml:space="preserve">● Inversiones de dineros públicos en entidades de dudosa solidez financiera a cambio de beneficios indebidos para servidores públicos encargados de su administración. </t>
  </si>
  <si>
    <t xml:space="preserve">Falta de capacitación, temas relacionados con el personal </t>
  </si>
  <si>
    <t xml:space="preserve">Fallas tecnológicas </t>
  </si>
  <si>
    <t>Tecnología</t>
  </si>
  <si>
    <r>
      <rPr>
        <sz val="12"/>
        <color rgb="FF000000"/>
        <rFont val="Arial Narrow"/>
        <family val="2"/>
      </rPr>
      <t xml:space="preserve">Errores en </t>
    </r>
    <r>
      <rPr>
        <i/>
        <sz val="12"/>
        <color rgb="FF000000"/>
        <rFont val="Arial Narrow"/>
        <family val="2"/>
      </rPr>
      <t>hardware</t>
    </r>
    <r>
      <rPr>
        <sz val="12"/>
        <color rgb="FF000000"/>
        <rFont val="Arial Narrow"/>
        <family val="2"/>
      </rPr>
      <t xml:space="preserve">, </t>
    </r>
    <r>
      <rPr>
        <i/>
        <sz val="12"/>
        <color rgb="FF000000"/>
        <rFont val="Arial Narrow"/>
        <family val="2"/>
      </rPr>
      <t>software</t>
    </r>
    <r>
      <rPr>
        <sz val="12"/>
        <color rgb="FF000000"/>
        <rFont val="Arial Narrow"/>
        <family val="2"/>
      </rPr>
      <t xml:space="preserve">, telecomunicaciones, interrupción de servicios básicos. </t>
    </r>
  </si>
  <si>
    <t xml:space="preserve">● Inexistencia de registros auxiliares que permitan identificar y controlar los rubros de inversión. </t>
  </si>
  <si>
    <t xml:space="preserve">Incluye seguridad y salud en el trabajo. Se analiza posible dolo e intención frente a la corrupción </t>
  </si>
  <si>
    <t xml:space="preserve">Hurto activos </t>
  </si>
  <si>
    <t xml:space="preserve">Relaciones laborales </t>
  </si>
  <si>
    <t>Puede asociarse a varios factores</t>
  </si>
  <si>
    <t xml:space="preserve">Pérdidas que surgen de acciones contrarias a las leyes o acuerdos de empleo, salud o seguridad, del pago de demandas por daños personales o de discriminación. </t>
  </si>
  <si>
    <t>Implementación</t>
  </si>
  <si>
    <t xml:space="preserve">● Inexistencia de archivos contables. </t>
  </si>
  <si>
    <t xml:space="preserve">Posibles comportamientos no éticos de los empleados </t>
  </si>
  <si>
    <t xml:space="preserve">Usuarios, productos y prácticas </t>
  </si>
  <si>
    <t xml:space="preserve">Fallas negligentes o involuntarias de las obligaciones frente a los usuarios y que impiden satisfacer una obligación profesional frente a éstos. </t>
  </si>
  <si>
    <t xml:space="preserve">● Afectar rubros que no corresponden con el objeto del gasto en beneficio propio o a cambio de una retribución económica. </t>
  </si>
  <si>
    <t xml:space="preserve">Fraude interno (corrupción, soborno) </t>
  </si>
  <si>
    <t xml:space="preserve">Daños a activos fijos/ eventos externos </t>
  </si>
  <si>
    <t>Infraestructura</t>
  </si>
  <si>
    <t xml:space="preserve">Pérdida por daños o extravíos de los activos fijos por desastres naturales u otros riesgos/eventos externos como atentados, vandalismo, orden público. </t>
  </si>
  <si>
    <t xml:space="preserve">De contratación (como proceso o bien los procedimientos ligados a este) </t>
  </si>
  <si>
    <t xml:space="preserve">● Estudios previos o de factibilidad deficientes. </t>
  </si>
  <si>
    <t xml:space="preserve">Tecnología </t>
  </si>
  <si>
    <t xml:space="preserve">Eventos relacionados con la infraestructura tecnológica de la entidad. </t>
  </si>
  <si>
    <t xml:space="preserve">Daño de equipos </t>
  </si>
  <si>
    <t xml:space="preserve">● Estudios previos o de factibilidad manipulados por personal interesado en el futuro proceso de contratación. (Estableciendo necesidades inexistentes o aspectos que benefician a una firma en particular). </t>
  </si>
  <si>
    <t xml:space="preserve">Caída de aplicaciones </t>
  </si>
  <si>
    <t xml:space="preserve">● Pliegos de condiciones hechos a la medida de una firma en particular. </t>
  </si>
  <si>
    <t xml:space="preserve">Caída de redes </t>
  </si>
  <si>
    <t xml:space="preserve">● Disposiciones establecidas en los pliegos de condiciones que permiten a los participantes direccionar los procesos hacia un grupo en particular. (Ej.: media geométrica). </t>
  </si>
  <si>
    <t xml:space="preserve">Errores en programas </t>
  </si>
  <si>
    <t xml:space="preserve">● Visitas obligatorias establecidas en el pliego de condiciones que restringen la participación. </t>
  </si>
  <si>
    <t xml:space="preserve">Infraestructura </t>
  </si>
  <si>
    <t xml:space="preserve">Eventos relacionados con la infraestructura física de la entidad </t>
  </si>
  <si>
    <t xml:space="preserve">Derrumbes </t>
  </si>
  <si>
    <t xml:space="preserve">● Adendas que cambian condiciones generales del proceso para favorecer a grupos determinados. </t>
  </si>
  <si>
    <t xml:space="preserve">Incendios </t>
  </si>
  <si>
    <t xml:space="preserve">● Urgencia manifiesta inexistente. </t>
  </si>
  <si>
    <t xml:space="preserve">Inundaciones </t>
  </si>
  <si>
    <t xml:space="preserve">● Concentrar las labores de supervisión en poco personal. </t>
  </si>
  <si>
    <t xml:space="preserve">Daños a activos fijos </t>
  </si>
  <si>
    <t xml:space="preserve">● Contratar con compañías de papel que no cuentan con experiencia. </t>
  </si>
  <si>
    <t xml:space="preserve">Evento externo </t>
  </si>
  <si>
    <t xml:space="preserve">Situaciones externas que afectan la entidad. </t>
  </si>
  <si>
    <t xml:space="preserve">Suplantación de identidad </t>
  </si>
  <si>
    <t xml:space="preserve">De información y documentación </t>
  </si>
  <si>
    <t xml:space="preserve">● Ausencia o debilidad de medidas y/o políticas de conflictos de interés. </t>
  </si>
  <si>
    <t xml:space="preserve">Asalto a la oficina </t>
  </si>
  <si>
    <t xml:space="preserve">● Concentración de información de determinadas actividades o procesos en una persona. </t>
  </si>
  <si>
    <t xml:space="preserve">Atentados, vandalismo, orden público </t>
  </si>
  <si>
    <t xml:space="preserve">● Ausencia de sistemas de información que pueden facilitar el acceso a información y su posible manipulación o adulteración. </t>
  </si>
  <si>
    <t xml:space="preserve">● Ocultar la información considerada pública para los usuarios. </t>
  </si>
  <si>
    <t xml:space="preserve">● Ausencia o debilidad de canales de comunicación </t>
  </si>
  <si>
    <t xml:space="preserve">De Investigación y Sanción </t>
  </si>
  <si>
    <t xml:space="preserve">● Inexistencia de canales de denuncia interna o externa. </t>
  </si>
  <si>
    <t xml:space="preserve">● Dilatar el proceso para lograr el vencimiento de términos o la prescripción de este. </t>
  </si>
  <si>
    <t xml:space="preserve">● Desconocimiento de la ley mediante interpretaciones subjetivas de las normas vigentes para evitar o postergar su aplicación. </t>
  </si>
  <si>
    <t xml:space="preserve">● Exceder las facultades legales en los fallos. </t>
  </si>
  <si>
    <t xml:space="preserve">De trámites y/o servicios internos y externos </t>
  </si>
  <si>
    <t xml:space="preserve">● Cobros asociados al trámite. </t>
  </si>
  <si>
    <t xml:space="preserve">● Influencia de tramitadores. </t>
  </si>
  <si>
    <t xml:space="preserve">● Tráfico de influencias: (amiguismo, persona influyente). </t>
  </si>
  <si>
    <t xml:space="preserve">De reconocimiento de un derecho (expedición de licencias y/o permisos) </t>
  </si>
  <si>
    <t xml:space="preserve">● Falta de procedimientos claros para el trámite </t>
  </si>
  <si>
    <t xml:space="preserve">● Imposibilitar el otorgamiento de una licencia o permiso. </t>
  </si>
  <si>
    <t>Clasificación de riesgos</t>
  </si>
  <si>
    <t>Fallas tecnológicas</t>
  </si>
  <si>
    <t>Usuarios, productos y prácticas</t>
  </si>
  <si>
    <t>Daños a activos fijos/ eventos externos</t>
  </si>
  <si>
    <t>Frecuencia de la Actividad</t>
  </si>
  <si>
    <t>Probabilidad</t>
  </si>
  <si>
    <t>Muy Baja</t>
  </si>
  <si>
    <t>Baja</t>
  </si>
  <si>
    <t>Media</t>
  </si>
  <si>
    <t>A l t a</t>
  </si>
  <si>
    <t>Muy Alta</t>
  </si>
  <si>
    <t>Afectación Económica</t>
  </si>
  <si>
    <t>Leve</t>
  </si>
  <si>
    <t>Menor</t>
  </si>
  <si>
    <t>Moderado</t>
  </si>
  <si>
    <t>Mayor</t>
  </si>
  <si>
    <t>Catastrófico</t>
  </si>
  <si>
    <t>El riesgo afecta la imagen de algún área de la organización.</t>
  </si>
  <si>
    <t>El riesgo afecta la imagen de la entidad internamente, de conocimiento general nivel interno, de junta directiva y accionistas y/o de proveedores.</t>
  </si>
  <si>
    <t>El riesgo afecta la imagen de la entidad con algunos usuarios de relevancia frente al logro de los objetivos</t>
  </si>
  <si>
    <t>El riesgo afecta la imagen de la entidad con efecto publicitario sostenido a nivel de sector administrativo, nivel departamental o municipal.</t>
  </si>
  <si>
    <t>El riesgo afecta la imagen de la entidad a nivel nacional, con efecto publicitario sostenido a nivel país</t>
  </si>
  <si>
    <t>Bajo</t>
  </si>
  <si>
    <t>Extremo</t>
  </si>
  <si>
    <t>Tipo de control</t>
  </si>
  <si>
    <t>Automático</t>
  </si>
  <si>
    <t>Sin registro</t>
  </si>
  <si>
    <t>Control</t>
  </si>
  <si>
    <t>Reducir - Transferir</t>
  </si>
  <si>
    <t>Aceptar</t>
  </si>
  <si>
    <t>Evitar</t>
  </si>
  <si>
    <t>Monitoreo y revisión - Esquema de líneas de defensa</t>
  </si>
  <si>
    <t>Seguimiento</t>
  </si>
  <si>
    <t>Estado</t>
  </si>
  <si>
    <t>Rara vez</t>
  </si>
  <si>
    <t>Improbable</t>
  </si>
  <si>
    <t>Posible</t>
  </si>
  <si>
    <t>Probable</t>
  </si>
  <si>
    <t>Casi seguro</t>
  </si>
  <si>
    <t>No se ha presentado en los ultimos 5 años.</t>
  </si>
  <si>
    <t>Al menos 1 vez en los últimos 5 años</t>
  </si>
  <si>
    <t>Al menos 1 vez en los últimos 2 años</t>
  </si>
  <si>
    <t>Al menos 1 vez en los último año</t>
  </si>
  <si>
    <t>Más de una vez al año</t>
  </si>
  <si>
    <t>El evento puede ocurrir solo en circunstancias excepcionales (poco comunes o anormales)</t>
  </si>
  <si>
    <t>El evento puede ocurrir en algún momento</t>
  </si>
  <si>
    <t>El evento podrá ocurrir en algún momento</t>
  </si>
  <si>
    <t>Es viable que el evento ocurra en la mayoría de las circunstancias</t>
  </si>
  <si>
    <t>Se espera que el evento ocurra en la mayoría de las circunstancias</t>
  </si>
  <si>
    <t>Asignación del Responsable</t>
  </si>
  <si>
    <t>Segregación y autoridad del responsable</t>
  </si>
  <si>
    <t>Periodicidad</t>
  </si>
  <si>
    <t>Propósito</t>
  </si>
  <si>
    <t>Cómo se realiza
la actividad de
control</t>
  </si>
  <si>
    <t>Qué pasa con las
observaciones o
desviaciones</t>
  </si>
  <si>
    <t>Evidencia de la
ejecución del
contro</t>
  </si>
  <si>
    <t>Asignado</t>
  </si>
  <si>
    <t>No Asignado</t>
  </si>
  <si>
    <t>Adecuado</t>
  </si>
  <si>
    <t>Inadecuado</t>
  </si>
  <si>
    <t>Oportuna</t>
  </si>
  <si>
    <t>Inoportuna</t>
  </si>
  <si>
    <t>Prevenir</t>
  </si>
  <si>
    <t>Detectar</t>
  </si>
  <si>
    <t>No es un control</t>
  </si>
  <si>
    <t>Confiable</t>
  </si>
  <si>
    <t>No confiable</t>
  </si>
  <si>
    <t>Se investigan y resuelven oportunamente</t>
  </si>
  <si>
    <t>No se investigan y resuelven oportunamente</t>
  </si>
  <si>
    <t>Completa</t>
  </si>
  <si>
    <t>Incompleta</t>
  </si>
  <si>
    <t>No existe</t>
  </si>
  <si>
    <t>CRITERIO DE EVALUACIÓN</t>
  </si>
  <si>
    <t>OPCIÓN DE RESPUESTA AL CRITERIO DE EVALUACIÓN</t>
  </si>
  <si>
    <t>PESO EN LA EVALUACIÓN DEL DISEÑO DE CONGTROL</t>
  </si>
  <si>
    <t xml:space="preserve">Evidencia de la ejecución del contro </t>
  </si>
  <si>
    <t>Calificación Diseño Control</t>
  </si>
  <si>
    <t>RESULTADO - PESO DE LA EJECUCIÓN DEL CONTROL -</t>
  </si>
  <si>
    <t>El control se ejecuta algunas veces por parte del responsable.</t>
  </si>
  <si>
    <t>El control no se ejecuta por parte del responsable.</t>
  </si>
  <si>
    <t>El control se ejecuta de manera consistente por parte del responsable.</t>
  </si>
  <si>
    <t>Fuerte</t>
  </si>
  <si>
    <t>Débil</t>
  </si>
  <si>
    <t>Calificación de la ejecución.</t>
  </si>
  <si>
    <t xml:space="preserve">No </t>
  </si>
  <si>
    <t>Sí</t>
  </si>
  <si>
    <t>Debe establecer acciones para fortalecer el control Sí/No</t>
  </si>
  <si>
    <t>Frecuencia
(Seleccionar en columna G)</t>
  </si>
  <si>
    <t>Solidez Individual del Control</t>
  </si>
  <si>
    <t>Solidez conjunto de controles</t>
  </si>
  <si>
    <t>Analisis ejecución control</t>
  </si>
  <si>
    <t>Nivel de severidad final</t>
  </si>
  <si>
    <t>Análisis y evaluación de los controles para la mitigación de los riesgos de corrupción.</t>
  </si>
  <si>
    <r>
      <t xml:space="preserve">Causa o Falla
</t>
    </r>
    <r>
      <rPr>
        <sz val="11"/>
        <color theme="1"/>
        <rFont val="Arial Narrow"/>
        <family val="2"/>
      </rPr>
      <t>(Se identifican las causas
o fallas que pueden dar
origen a la materialización
del riesgo)</t>
    </r>
  </si>
  <si>
    <r>
      <t xml:space="preserve">Descripción del Control
</t>
    </r>
    <r>
      <rPr>
        <sz val="12"/>
        <color theme="1"/>
        <rFont val="Arial Narrow"/>
        <family val="2"/>
      </rPr>
      <t>(Para cada causa se
identifica el control o
controles)</t>
    </r>
  </si>
  <si>
    <t>Analisis y evaluación del diseño del control (Selección lista desplegable)</t>
  </si>
  <si>
    <t>Resultado ejecución del control (Selección lista)</t>
  </si>
  <si>
    <t>Acciones para fortalecer el control (Diligenciar si la columna BD es "Sí"</t>
  </si>
  <si>
    <t>Fundamentos para el tratamiento del riesgo.</t>
  </si>
  <si>
    <t>Afectación menor a 30 SMLMV</t>
  </si>
  <si>
    <t>Entre 30 y 150 SMLMV</t>
  </si>
  <si>
    <t>Entre 150 y 300 SMLMV</t>
  </si>
  <si>
    <t>Entre 300 y 1500 SMLMV</t>
  </si>
  <si>
    <t>Mayor a 1500 SMLMV</t>
  </si>
  <si>
    <t>Segunda Linea de Defensa
Autoevaluación</t>
  </si>
  <si>
    <t>Acción a implementar</t>
  </si>
  <si>
    <t>Plan de acción (Tratamiento)</t>
  </si>
  <si>
    <t>Debilidad en la asignación de espacios públicos para el aprovechamiento ecónomico</t>
  </si>
  <si>
    <t>Control 1: Verificación en campo de la asignación de espacios, mediante planillas, que contienen registro fotográfico y uso apropiado del espacio.</t>
  </si>
  <si>
    <t>Control 2: Rotación en la asignación para el aprovechamiento de espacios publicos.</t>
  </si>
  <si>
    <t>FuerteFuerte</t>
  </si>
  <si>
    <t>No</t>
  </si>
  <si>
    <t>DébilFuerte</t>
  </si>
  <si>
    <t xml:space="preserve">Además de los controles establecidos en documentos que evidencian la trazabilidad del cumplimiento sobre los permisos emitidos, se hace necesario reforzar las acciones pedagógicas al interior del equipo mediante una capacitación periódica. </t>
  </si>
  <si>
    <t>Sub Artes</t>
  </si>
  <si>
    <t>Activo</t>
  </si>
  <si>
    <t>Hacer un analiis del contrl y de las variables para fortalecer el respectivo diseño.</t>
  </si>
  <si>
    <t>Ausencia de verificación y confirmación de los criterios y variables aplicados a las solicitudes y el recálculo de los valores para generar el valor a pagar por parte del solicitante.</t>
  </si>
  <si>
    <t>Ampliar el porcentaje de la muestra a revisar mensualmente para detectar desviaciones y falencias de capacitación en la aplicación de variable sy criterios en el recálculo de valores.</t>
  </si>
  <si>
    <t>Ingeniero de soporte de la CFB, profesionales de la CFB y Gerente de Artes Audiovisuales</t>
  </si>
  <si>
    <t>Responsable Administrativa Nidos
Responsable General del Programa Nidos</t>
  </si>
  <si>
    <t>Debilidad en la implementación del procedimiento de consulta y préstamos de documentos de archivo o fallas en el diligenciamiento del formato de consulta y préstamo de documentos y expedientes</t>
  </si>
  <si>
    <t>Seguimiento en el registro del plan de trabajo de Gestión Documental</t>
  </si>
  <si>
    <t>SAF- Gestión Documental</t>
  </si>
  <si>
    <t>Debilidad en cuanto a la implementación de las estrategias definidas dentro del Sistema Integrado de Conservación - SIC</t>
  </si>
  <si>
    <t>La no aplicación del Procedimiento al trámite de las peticiones y/o protocolos de atención por parte de los integrantes del área.</t>
  </si>
  <si>
    <r>
      <rPr>
        <b/>
        <sz val="12"/>
        <color theme="1"/>
        <rFont val="Arial Narrow"/>
        <family val="2"/>
      </rPr>
      <t>Control 1</t>
    </r>
    <r>
      <rPr>
        <sz val="12"/>
        <color theme="1"/>
        <rFont val="Arial Narrow"/>
        <family val="2"/>
      </rPr>
      <t>: El Contratista Profesional hará el seguimiento diario a través del sistema para la gestión de peticiones ciudadanas Bogotá te escucha</t>
    </r>
  </si>
  <si>
    <t>Seguimiento diario a través del sistema para la gestión de peticiones ciudadanas</t>
  </si>
  <si>
    <t xml:space="preserve">SAF- Servicio a la Ciudadanía </t>
  </si>
  <si>
    <t>Desconocimiento de las implicaciones de una denuncia de actos de corrupción</t>
  </si>
  <si>
    <r>
      <rPr>
        <b/>
        <sz val="12"/>
        <color theme="1"/>
        <rFont val="Arial Narrow"/>
        <family val="2"/>
      </rPr>
      <t xml:space="preserve">Control 2: </t>
    </r>
    <r>
      <rPr>
        <sz val="12"/>
        <color theme="1"/>
        <rFont val="Arial Narrow"/>
        <family val="2"/>
      </rPr>
      <t>Elaboración de piezas y divulgación por correo electrónico a toda la comunidad institucional</t>
    </r>
  </si>
  <si>
    <t>Estrategia de sensibilización sobre los actos de corrupción</t>
  </si>
  <si>
    <t>Posibilidad de no dar trámite a una denuncia para favorecer a un funcionario o contratista, cuando haya alguna PQRS en contra de la persona</t>
  </si>
  <si>
    <t>Posibilidad de recibir dadivas y/o beneficios para realizar un uso inadecuado de los bienes públicos asignados a los funcionarios de la entidad para beneficio propio o de un tercero.</t>
  </si>
  <si>
    <t>PosibleMayor</t>
  </si>
  <si>
    <t>Ausencia de verificación adicional de las tomas físicas por diferentes colaboradores</t>
  </si>
  <si>
    <r>
      <rPr>
        <b/>
        <sz val="12"/>
        <color theme="1"/>
        <rFont val="Arial Narrow"/>
        <family val="2"/>
      </rPr>
      <t xml:space="preserve">Control 1 </t>
    </r>
    <r>
      <rPr>
        <sz val="12"/>
        <color theme="1"/>
        <rFont val="Arial Narrow"/>
        <family val="2"/>
      </rPr>
      <t>: El desginado por la unidad de gestión realiza el diligenciamiento adecuado del formato salida de bienes devolutivos, consumo controlado y consumo</t>
    </r>
  </si>
  <si>
    <t>ImprobableMayor</t>
  </si>
  <si>
    <t>1. Toma física aleatoria de bienes
2. Supervisar que la asignación de colaboradores para la toma física sea aleatoria</t>
  </si>
  <si>
    <t>SAF - Almacén General</t>
  </si>
  <si>
    <t>Posible falsificación de pagos de planillas de Seguridad Social.</t>
  </si>
  <si>
    <t>PosibleCatastrófico</t>
  </si>
  <si>
    <t>Falta de una definición de criterios para la emisión de boletas de cortesías.</t>
  </si>
  <si>
    <t>Establecer un control que permita mitigar el riesgo, el control establecido está orientado al desarrollo de una actividad.</t>
  </si>
  <si>
    <t>PosibleModerado</t>
  </si>
  <si>
    <t>ImprobableCatastrófico</t>
  </si>
  <si>
    <t>Designado apoyo a taquilla de los equipamientos.</t>
  </si>
  <si>
    <t xml:space="preserve">Profesional asignado </t>
  </si>
  <si>
    <t xml:space="preserve">Debilidad en los elementos de seleccción objetiva en los procesos contractuales </t>
  </si>
  <si>
    <t xml:space="preserve">El profesional asignado debe revisar en el término establecido para cada modalidad contractual los documentos precontractuales en donde se deberá señalar que se cumple con la selección objetiva en materia de contratación estatal. </t>
  </si>
  <si>
    <t>Debilidad en el cargue de los documentos en la plataforma transaccional SECOP</t>
  </si>
  <si>
    <t xml:space="preserve">la persona asignada deberá revisar el cargue de la totalidad de los docuementos en la plataforma transaccional SECOP en todos lso proesos adelantados por la Oficina Asesora Juridica </t>
  </si>
  <si>
    <t xml:space="preserve">Debilidad en la revisión de docuemntos en los cuales se evidencie inhabilidades sobrevinientes </t>
  </si>
  <si>
    <t>El profesional asignado debera revisar en los entes de control las posibles inhabiliades sobrevinientes por parte de los posibles contratistas (Contraloria, Personería, Procuraduría, Policía)</t>
  </si>
  <si>
    <t xml:space="preserve">Debilidad en la revisión de los actos administrativos </t>
  </si>
  <si>
    <t xml:space="preserve">El profesional asignado debe revisar que los actos administrativos se expidan conforme a la ley </t>
  </si>
  <si>
    <t xml:space="preserve">Debilidad en la numeración de los actos administrativos </t>
  </si>
  <si>
    <t xml:space="preserve">La persona asignada deberá revisar que los actos administrativos este numerados y fechados correctamente </t>
  </si>
  <si>
    <t>Evaluación Independiente.</t>
  </si>
  <si>
    <t>Incumplimiento al procedimiento de auditorias</t>
  </si>
  <si>
    <t>Ausencia de trazabildiad frente a la emisión y respuesta a las observaciones de los informes de auditoria.</t>
  </si>
  <si>
    <t>MAPA DE RISGO DE CORRUPCIÓN INSTITUCIONAL</t>
  </si>
  <si>
    <t>Posibilidad de recibir dádivas con el fin de direccionar el cálculo para generar menor valor de acuerdo con la conveniencia del solicitante, con fundamento en las exenciones y excepciones, enmarcadas en el Permiso Unificado de Filmaciones Audiovisuales - PUFA</t>
  </si>
  <si>
    <r>
      <rPr>
        <b/>
        <sz val="12"/>
        <color theme="1"/>
        <rFont val="Arial Narrow"/>
        <family val="2"/>
      </rPr>
      <t>Plan de Acción 1:</t>
    </r>
    <r>
      <rPr>
        <sz val="12"/>
        <color theme="1"/>
        <rFont val="Arial Narrow"/>
        <family val="2"/>
      </rPr>
      <t xml:space="preserve"> Asignación de roles de verificación en el sistmea de información, de acuerdo con las solicitudes y requerimientos hechos a la plataforma SUMA+ (Módulo de Filmaciones), con la finalidad de obtener alertas de los cambios que generan las solicitudes y los recálculos para intrucciones de pago. 
</t>
    </r>
    <r>
      <rPr>
        <b/>
        <sz val="12"/>
        <color theme="1"/>
        <rFont val="Arial Narrow"/>
        <family val="2"/>
      </rPr>
      <t>Plan de Acción 2:</t>
    </r>
    <r>
      <rPr>
        <sz val="12"/>
        <color theme="1"/>
        <rFont val="Arial Narrow"/>
        <family val="2"/>
      </rPr>
      <t xml:space="preserve"> Realización de una capacitación con el equipo de gestores PUFA, para reforzar los conocimientos de las diferentes variables a identificar y aplicar en las solicitudes PUFA, mediante la plataforma SUMA, con el objetivo de afianzar la metodología y correcta aplicación de las variables. </t>
    </r>
  </si>
  <si>
    <t>Posible incumplimiento de la normatividad que regula la contratación pública, debido al desconocimiento o intencionalidad por parte del contratista en el trámite de liquidación y pago de Seguridad Social.</t>
  </si>
  <si>
    <t xml:space="preserve">Desarrollar una  matriz de seguimiento </t>
  </si>
  <si>
    <t xml:space="preserve">Posibilidad de favorecimiento a particulares en la gestión contractual, relacionado con el perfil misional exigido en el programa Nidos.
</t>
  </si>
  <si>
    <t>1 de enero de 2022 al 31 de diciembre de 2022</t>
  </si>
  <si>
    <t>Control 2: El informe preliminar elaborado por el profesional asignado por el Asesor de Control Interno, solamente es conocido por la parte auditada cuando se presenta en la reunión de cierre y es enviado formalmente por el sistema ORFEO, y la respuesta al informe debe enviarse por escrito mediante el sistema ORFEO, lo que implica que se deja trazabilidad de la versión preliminar y final del informe a través de respuestas a cada una de las observaciones de manera formal y oficial.</t>
  </si>
  <si>
    <r>
      <t xml:space="preserve">El riesgo no se materializó para la vigencia. 
</t>
    </r>
    <r>
      <rPr>
        <b/>
        <sz val="12"/>
        <color theme="1"/>
        <rFont val="Arial Narrow"/>
        <family val="2"/>
      </rPr>
      <t>Control 1</t>
    </r>
    <r>
      <rPr>
        <sz val="12"/>
        <color theme="1"/>
        <rFont val="Arial Narrow"/>
        <family val="2"/>
      </rPr>
      <t xml:space="preserve">: Durante el periodo del 01-05-2022 al 30-08-2022 se tramitaron un total de 1.840  peticiones. 
Durante este periodo se generaron las alertas preventivas correspondientes evitando el vencimiento de los términos establecidos en la normatividad vigente.
</t>
    </r>
    <r>
      <rPr>
        <b/>
        <sz val="12"/>
        <color theme="1"/>
        <rFont val="Arial Narrow"/>
        <family val="2"/>
      </rPr>
      <t>Control 2</t>
    </r>
    <r>
      <rPr>
        <sz val="12"/>
        <color theme="1"/>
        <rFont val="Arial Narrow"/>
        <family val="2"/>
      </rPr>
      <t>: Durante el segundo cuatrimestre se realizó una campaña a través de la intranet y el correo institucional con piezas alusivas a la figura del defensor de la ciudadanía, a los delitos contra la administración pública y se realizó una evaluación al final. 
A través de radicado Orfeo 20224500232793 se realizó la solicitud a Comunicaciones.
Se reporta la evidencia del seguimiento y cumplimiento de la actividad propuesta en:
Control No. 1 https://drive.google.com/drive/folders/10O49EBUhTWkQeATUymGcB8ZwfzrihIM-  
Control No. 2  https://drive.google.com/drive/folders/1KumCSgssWHxGDzjYWnzApJqK_nsKARrL</t>
    </r>
  </si>
  <si>
    <t>Control 1:  El profesional designado por la Gerencia de Artes Audiovisuales realiza la verificación del recálculo del valor a pagar según los criterios de la solcitud y sus aprobaciones por parte de las entidades, mediante una matriz formulada, aplicando de manera aleatoria mínimo al 20% de las solicitudes mensuales.</t>
  </si>
  <si>
    <t>Plan de Acción 1: 01/12/2022
Plan de Acción 2: 01/12/2022</t>
  </si>
  <si>
    <t>Plan de Acción 1: 20/12/2022
Plan de Acción 2: 20/12/2022</t>
  </si>
  <si>
    <t>La implementación de la asignación de roles y obtención de alertas (etiquetas) en el sistema SUMA+ se realizó con éxito, una vez se suscribió e implementó el acuerdo para la entrega oficial de la base de datos completa de ORACLE del sistema actual de SUMA, debido a que la base de datos contenía datos privados de personas naturales y jurídicas que no podía ser remitida sin un acuerdo oficial. Posterior a ello, se realizó la respectiva capacitación del plan de acción No. 1, donde se explicaron detalladamente los cambios de la plataforma y su forma de controlar y mitigar el riesgo de aplicación errada de variables y por ende la disminución de las probabilidades de error en los recálculos de cobro. En cuanto al plan de acción No. 2, se realizó capacitación con los gestores del PUFA para reforzar el tema de variables y recálculos y ejemplificó con casos reales para mayor claridad. Las evidencias se encuentran en Drive, en el siguiente enlace: 
https://drive.google.com/drive/folders/1Hik3tCjnqhGZuKJcbPWGclxy90yQFaSJ</t>
  </si>
  <si>
    <t>CERRADO</t>
  </si>
  <si>
    <t>Oficina de Control Disciplinario Interno</t>
  </si>
  <si>
    <t>Control Disciplinario Interno</t>
  </si>
  <si>
    <t>Propender por el establecimiento de relaciones laborales y contractuales amónicas colaborativas y constructivas en el equipo de trabajo que refuercen su compromiso, identidad y convicción frente a la labor desarrollada en la entidad.</t>
  </si>
  <si>
    <t>Posibilidad de recibir o solicitar cualquier dadiva o beneficio a nombre propio o de terceros con el fin de afectar el resultado de una acción disciplinaria en particular.</t>
  </si>
  <si>
    <t>Control 1: El profesional designado realizará revisión periódica de los expedientes disciplinarios en cuanto a fondo y forma; así como revisión de la toma de decisión en la que participan varios servidores de diferentes niveles de empleo.</t>
  </si>
  <si>
    <t xml:space="preserve">Debilidad en fases de revisión de los expedientes, en relación con el fondo, la forma y la decisión a tomar. </t>
  </si>
  <si>
    <t>Realizar reuniones periodicas entre la jefe de oficina y las profesionales del área con el fin de revisar los expedientes disciplinarios en cuanto a fondo y forma.</t>
  </si>
  <si>
    <t>Jefe de la Oficina Disciplinaria</t>
  </si>
  <si>
    <t>Garantizar a la ciudadanía y demás partes interesadas el acceso oportuno, cálido y de calidad a la información, trámites y servicios que ofrece el Idartes, a través de los distintos canales de relacionamiento con la ciudadanía en los términos previstos por la normatividad vigente.</t>
  </si>
  <si>
    <t>Gestión de relacionamiento con la ciudadanía</t>
  </si>
  <si>
    <t xml:space="preserve">Verificar mensualmente por parte de un tercero ajeno al proceso de apoyo a la supervisión, la efectividad de los pagos de Seguridad Social, como mínimo del 5% del total de contratos de prestación de servicios.
</t>
  </si>
  <si>
    <t>Profesional Universitario Subdirección de Equipamientos Culturales</t>
  </si>
  <si>
    <t>Se mantiene el Plan de acción, se continua ejecutando la acción relacionada.</t>
  </si>
  <si>
    <t>En proceso</t>
  </si>
  <si>
    <r>
      <rPr>
        <b/>
        <sz val="12"/>
        <color theme="1"/>
        <rFont val="Arial Narrow"/>
      </rPr>
      <t>Control 1</t>
    </r>
    <r>
      <rPr>
        <sz val="12"/>
        <color theme="1"/>
        <rFont val="Arial Narrow"/>
      </rPr>
      <t>: Los(as) funcionarios(as) y/o contratistas designados por SAF-Gestión Documental diligenciarán el formato de consulta y  préstamo de documentos y expedientes para el adecuado control de la información de manera mensual, de acuerdo con el procedimiento de consulta y préstamos de documentos de archivo.</t>
    </r>
  </si>
  <si>
    <r>
      <rPr>
        <b/>
        <sz val="12"/>
        <color theme="1"/>
        <rFont val="Arial Narrow"/>
      </rPr>
      <t>Control 2</t>
    </r>
    <r>
      <rPr>
        <sz val="12"/>
        <color theme="1"/>
        <rFont val="Arial Narrow"/>
      </rPr>
      <t>: El funcionario(a) o contratista conservador designado de SAF-Gestión Documental garantizará la conservación en el archivo de gestión centralizado y central de manera semestral, de acuerdo con la implementación de las estrategias definidas en el Sistema Integrado de Conservación -SIC</t>
    </r>
  </si>
  <si>
    <t>El riesgo no se materializó, debido a que los contratistas designados por SAF-Gestión Documental diligenciaron el formato de consulta y  préstamo de documentos y expedientes para el adecuado control de la información de manera mensual, de acuerdo con el procedimiento de consulta y préstamos de documentos de archivo. Todos los préstamos fueron tramitados a satisfacción. El riesgo se mantiene. 
Ver carpeta de evidencias controles, Riesgo 1-Gestión Documental - Tercer Cuatrimestre, "Control 1 "</t>
  </si>
  <si>
    <t xml:space="preserve">Causa directa: Lineamientos para la contratación por prestación de servicios, con limitadas herramientas de consolidación  y definición especifica de los roles del programa Nidos para la gestión contractual. 
Causa indirtecta: Oferta limitada de talento humano con perfiles para el trabajo con niños de primera infancia, desde las direferentes disciplinas del arte. </t>
  </si>
  <si>
    <t xml:space="preserve">Control 1: Establecer la matriz de los roles y perfiles con las especificaciones exigidas por el programa Nidos para la contratación, de acuerdo con las necesidades contractuales de la entidad.  </t>
  </si>
  <si>
    <t xml:space="preserve">Favorecimiento de los artistas en la subcontratación por parte de las ESAL generados en los convenios de asociación </t>
  </si>
  <si>
    <t>Control 1: Establecer un seguimiento  aleatoreo a  los artistas inscritos en el banco de propuetas y vinculados atraves de la ESAL por medio de encuesta.</t>
  </si>
  <si>
    <t xml:space="preserve">- Ampliar el banco de hojas del vida del programa Nidos. 
</t>
  </si>
  <si>
    <t>Ampliar el control y grupo objetivo
Aplicar nuevo instrumento a los artistas vinculados al programa mediante el convenio de asociaciòn 
Acompañar por parte del responsable al  asociado, en la implementación de la encuesta al  terminar contrato del 2022</t>
  </si>
  <si>
    <t xml:space="preserve">Las acciones en la vigencia del 2022 se  dió cumplimeto a lo establecido, por otra parte se ajusto una  nueva acción en la  divulgación  de convocatorias para las CV de las personas que quieran ser parte del programa de Nidos </t>
  </si>
  <si>
    <t xml:space="preserve">Realizar un control y seguimiento a la  nueva contratación de artistas por parte del asociado, mediante  la implementación de encuesta aleatoria para la identificación del posible riesgo de corrupción  </t>
  </si>
  <si>
    <t xml:space="preserve">Responsable
Equipo administrativo Culturas en Común </t>
  </si>
  <si>
    <t xml:space="preserve">Se creo el instrumento de encuesta para su aplicación a los artistas vinculados atraves del convenio de asociación  al finalizar viegencia 2022 </t>
  </si>
  <si>
    <t>Evaluar de manera oportuna e independiente la gestión institucional, a través de los roles asignados al Control Interno por la normatividad vigente, aportando recomendaciones para el mejoramiento de la gestión del IDARTES, en cumplimiento de su misionalidad y objetivos.</t>
  </si>
  <si>
    <t>El riesgo no se materializo 
Si: Acciones tomadas
El riesgo se mantiene
Evidencia de la ejecución de los controles.
https://drive.google.com/drive/folders/1_L4hLxaN9R4KyN2-mXLZCpoMLcVzVbZw?usp=share_link</t>
  </si>
  <si>
    <t>Versión: 05</t>
  </si>
  <si>
    <t>Fecha Vigencia:  02/01/2023</t>
  </si>
  <si>
    <r>
      <rPr>
        <u/>
        <sz val="12"/>
        <color rgb="FF000000"/>
        <rFont val="Arial Narrow"/>
        <family val="2"/>
      </rPr>
      <t xml:space="preserve">- Generar una divulgación en los diferentes medios de comunicación del programa, sobre las convocatorias para hacer parte del equipo de Nidos y asi ampliar el banco de hojas de vida.
El siguiente es el link que se creo para que las personas interesadas apliquen, envien su CV y trabajen con Nidos 
👉🏽 </t>
    </r>
    <r>
      <rPr>
        <u/>
        <sz val="12"/>
        <color rgb="FF1155CC"/>
        <rFont val="Arial Narrow"/>
        <family val="2"/>
      </rPr>
      <t>https://bit.ly/MiHdVEnNidos</t>
    </r>
  </si>
  <si>
    <r>
      <rPr>
        <u/>
        <sz val="12"/>
        <color rgb="FFFF0000"/>
        <rFont val="Arial Narrow"/>
        <family val="2"/>
      </rPr>
      <t>El riesgo no se materializó y se mantiene.</t>
    </r>
    <r>
      <rPr>
        <u/>
        <sz val="12"/>
        <color rgb="FF000000"/>
        <rFont val="Arial Narrow"/>
        <family val="2"/>
      </rPr>
      <t xml:space="preserve">
</t>
    </r>
    <r>
      <rPr>
        <u/>
        <sz val="12"/>
        <color rgb="FF7F7F7F"/>
        <rFont val="Arial Narrow"/>
        <family val="2"/>
      </rPr>
      <t xml:space="preserve">
</t>
    </r>
    <r>
      <rPr>
        <u/>
        <sz val="12"/>
        <color rgb="FF000000"/>
        <rFont val="Arial Narrow"/>
        <family val="2"/>
      </rPr>
      <t xml:space="preserve">La evidencia de la ejecución de los controles se encuentra en el siguiente link:
</t>
    </r>
    <r>
      <rPr>
        <u/>
        <sz val="12"/>
        <color rgb="FF1155CC"/>
        <rFont val="Arial Narrow"/>
        <family val="2"/>
      </rPr>
      <t>https://drive.google.com/drive/u/0/folders/1HdRE8LmoTW1vTP2MgLX-5QuG5gyyK4n2</t>
    </r>
  </si>
  <si>
    <r>
      <rPr>
        <u/>
        <sz val="12"/>
        <color rgb="FF000000"/>
        <rFont val="Arial Narrow"/>
        <family val="2"/>
      </rPr>
      <t xml:space="preserve">El riesgo no se materializó y se mantiene.
</t>
    </r>
    <r>
      <rPr>
        <u/>
        <sz val="12"/>
        <color rgb="FF7F7F7F"/>
        <rFont val="Arial Narrow"/>
        <family val="2"/>
      </rPr>
      <t xml:space="preserve">
</t>
    </r>
    <r>
      <rPr>
        <u/>
        <sz val="12"/>
        <color rgb="FF000000"/>
        <rFont val="Arial Narrow"/>
        <family val="2"/>
      </rPr>
      <t xml:space="preserve">La evidencia de la ejecución de los controles se encuentra en el siguiente link:
</t>
    </r>
    <r>
      <rPr>
        <u/>
        <sz val="12"/>
        <color rgb="FF1155CC"/>
        <rFont val="Arial Narrow"/>
        <family val="2"/>
      </rPr>
      <t>https://drive.google.com/drive/u/0/folders/1oT83S_LhB-FfV9R9ikhSw_Gan4hi-z3K</t>
    </r>
  </si>
  <si>
    <t>De acuerdo con el proceso de autoevaluación, se evidencia que las acciones  implementadas  y reportadas son apropiadas y dan respuesta al control establecido en el marco del proceso de autocontrol, con fundamento en las evidencias aportadas por el líder del proceso.
En relación con el plan de acción propuesto, este corresponde a la ejecución del control, no a la mitigación del riesgo por lo cual se debe revisar y reformular, atendiendo lo dispuesto en la metodología de administración de riegos del Idartes, así mismo se debe complementar la descripción del control, el cual debe contener de forma clara las características de una adecuada estructuración de controles (responsable +acción + Complemento), adicional se debe listar el instrumento asociado al SIG que contempla el control.</t>
  </si>
  <si>
    <t xml:space="preserve">De acuerdo con el proceso de autoevaluación, se evidencia que las acciones  implementadas  y reportadas son apropiadas y dan respuesta efectivamente al control establecido en el marco del proceso de autocontrol, con fundamento en las evidencias aportadas por el líder del proceso.
En relación con lo reportado por la primera línea de defensa se hace necesario hacer una identificación del riesgo, teniendo en cuenta que la automatización del proceso de calculo se va a realizar de forma automatizada, mitiga la posibilidad de errores humanos para generar un calculo errado o que favorezca a un tercero.
Fuente de verificación consultada:
https://drive.google.com/drive/folders/1Hik3tCjnqhGZuKJcbPWGclxy90yQFaSJ?usp=share_link
</t>
  </si>
  <si>
    <t>De acuerdo con el proceso de autoevaluación, se evidencia que las acciones  implementadas  y reportadas son apropiadas y dan respuesta al control establecido en el marco del proceso de autocontrol, con fundamento en las evidencias aportadas por el líder del proceso.
En relación con el plan de acción propuesto, este corresponde a la ejecución del control, no a la mitigación del riesgo por lo cual se debe revisar y reformular, atendiendo lo dispuesto en la metodología de administración de riegos del Idartes, así mismo se debe complementar la descripción del control, el cual debe contener de forma clara las características de una adecuada estructuración de controles (responsable +acción + Complemento), adicional se debe listar el instrumento asociado al SIG que contempla el control</t>
  </si>
  <si>
    <t>De acuerdo con el proceso de autoevaluación, se debe especificar en el reporte las evidencias que se aportan para la ejecución de cada control, de tal manera que permitan facilitar la verificación de las evidencias de las acciones  implementadas.
En relación con el plan de acción propuesto, este corresponde a la ejecución del control, no a la mitigación del riesgo por lo cual se debe revisar y reformular, atendiendo lo dispuesto en la metodología de administración de riegos del Idartes, así mismo se debe complementar la descripción del control, el cual debe contener de forma clara las características de una adecuada estructuración de controles (responsable +acción + Complemento), adicional se debe listar el instrumento asociado al SIG que contempla el control.</t>
  </si>
  <si>
    <t>De acuerdo con el proceso de autoevaluación, se evidencia que las acciones  implementadas  y reportadas son apropiadas y dan respuesta efectivamente al control establecido en el marco del proceso de autocontrol, con fundamento en las evidencias aportadas por el líder del proceso.
En relación con las acciones para el tratamiento del riesgo no se establecido plan de acción, es de anotar que la política de administración de riesgos de la entidad establece que para los riesgos residuales en zona "Moderada" se debe generar plan de acción (Pagina 19)
Adicional no se evidencia reporte del plan reacción establecido en el segundo cuatrimestre, es decir no se puede evidenciar si las acciones se cerraron de forma satisfactoria.</t>
  </si>
  <si>
    <t>De acuerdo con el proceso de autoevaluación, se evidencia que las acciones  implementadas  y reportadas son apropiadas y dan respuesta efectivamente al control establecido en el marco del proceso de autocontrol, con fundamento en las evidencias aportadas por el líder del proceso.
En relación con el plan de acción propuesto, este corresponde a la ejecución del control, no a la mitigación del riesgo por lo cual se debe revisar y reformular, atendiendo lo dispuesto en la metodología de administración de riegos del Idartes, así mismo se debe complementar la descripción del control, el cual debe contener de forma clara la periodicidad con la que se ejecuta el control, el instrumento asociado al SIG que contempla el control.</t>
  </si>
  <si>
    <t>Primera Línea de Defensa
Autocontrol</t>
  </si>
  <si>
    <t>El riesgo no se materializo.
Las actividades de control se mantienen y se siguen ejecutando, se aportan las evidencias en el link dispuesto
https://drive.google.com/drive/folders/1yZwEMCcOQYhDWULlWrsgcHOv0ziauiJv?usp=share_link</t>
  </si>
  <si>
    <t>El riesgo no se materializó en términos de corrupción para el seguimiento del primer, segundo y tercer cuatrimestre, pero sí se identificó una variación mínima en el recálculo aplicado en un permiso, por la incorrecta aplicación de una variable, generando una mínima diferencia. Sin embargo, al generar el plan de acción No. 2, se evidencia que posterior a su implementación no se detectaron nuevas diferencias.
El riesgo se mantiene, se realiza revisión de controles, evidenciando que en el tercer cuatrimestre se ha encontrado una diferencia mínimas en un recálculos, pero a su vez, se evidencia que posterior a la implementación de la capacitación del plan de acción No. 2, no se presentan diferencias. Por otra parte, la implementación de la nueva plataforma SUMA + (Módulo de Filmaciones) reduce considerablemente el riesgo de recálculo incorrecto, ya que permite a los roles de control identificar mediante etiquetas los cambios que sufre la solicitud inicial realizada por el externo y así, realizar una revisión oportuna para confirmar el valor correcto del recálculo. Con motivo de la disminución del riesgo, se propone una reformulación del mismo, enfocado a la verificación y monitoreo en campo del cumplimiento de las condiciones autorizadas de los permisos PUFA, para asegurar su cumplimiento. Para el próximo seguimiento, mediante mesas de trabajo se presentará la formulación del nuevo riesgo, sus controles y planes de acción, y se analizará la pertinencia de su implementación.
La evidencia de la ejecución de los controles y planes de acción 1 y 2 se encuentra en la carpeta de Drive creada para tal fin, enlace: 
https://drive.google.com/drive/folders/1Hik3tCjnqhGZuKJcbPWGclxy90yQFaSJ</t>
  </si>
  <si>
    <r>
      <rPr>
        <u/>
        <sz val="12"/>
        <color rgb="FF000000"/>
        <rFont val="Arial Narrow"/>
        <family val="2"/>
      </rPr>
      <t xml:space="preserve">El riesgo se materializo (No)
El riesgo se modifica en el control establecido para la  divulgación en redes sociales y ampliar la matriz de roles 2023 .
Acción 2022. Se realizo la divulgación en redes sociales, y de habilito el siguiente link de SIF para que las personas interesadas puedan aplicar para trabajar con Nidos 
👉🏽 </t>
    </r>
    <r>
      <rPr>
        <u/>
        <sz val="12"/>
        <color rgb="FF1155CC"/>
        <rFont val="Arial Narrow"/>
        <family val="2"/>
      </rPr>
      <t xml:space="preserve">https://bit.ly/MiHdVEnNidos
</t>
    </r>
    <r>
      <rPr>
        <u/>
        <sz val="12"/>
        <color rgb="FF000000"/>
        <rFont val="Arial Narrow"/>
        <family val="2"/>
      </rPr>
      <t>link de divulgación en la redes sociales del programa Nidos</t>
    </r>
    <r>
      <rPr>
        <u/>
        <sz val="12"/>
        <color rgb="FF1155CC"/>
        <rFont val="Arial Narrow"/>
        <family val="2"/>
      </rPr>
      <t xml:space="preserve"> https://www.facebook.com/Nidosidartes/photos/a.220126581531841/1881055872105562/
</t>
    </r>
    <r>
      <rPr>
        <sz val="12"/>
        <color theme="1"/>
        <rFont val="Arial Narrow"/>
        <family val="2"/>
      </rPr>
      <t>La matriz de Roles y perfiles se actualizará para los roles establecidos del 2023, por lo cual se amplia la fecha de seguimiento.</t>
    </r>
    <r>
      <rPr>
        <u/>
        <sz val="12"/>
        <color rgb="FF000000"/>
        <rFont val="Arial Narrow"/>
        <family val="2"/>
      </rPr>
      <t xml:space="preserve">
</t>
    </r>
  </si>
  <si>
    <r>
      <t xml:space="preserve">El riesgo se materializo NO
El riesgo se modifico, en el control y plan acción 
Se incluye encuentras para artistas vinculados a través del convenio  la cual será aplicada  en enero del 2023 </t>
    </r>
    <r>
      <rPr>
        <u/>
        <sz val="12"/>
        <color rgb="FF1155CC"/>
        <rFont val="Arial Narrow"/>
        <family val="2"/>
      </rPr>
      <t>https://forms.gle/ngn8A4nukzCpXtWY9</t>
    </r>
  </si>
  <si>
    <t>El riesgo no se materializó, debido a que el  contratista conservador designado de SAF-Gestión Documental garantizó la conservación en el archivo de gestión centralizado y central de manera semestral, de acuerdo con la implementación de las estrategias definidas en el Sistema Integrado de Conservación -SIC de la siguiente manera: 
*Plan Conservación Documental:
Estrategia 1:
- Informe condiciones ambientales del mobiliario almacenamiento de soportes digitales de alto riesgo, radicado Orfeo: 20224600423313.
- Informe proceso de Re almacenamiento de los soportes digitales de alto riesgo en medios ópticos, radicados en Orfeo: 20224600447573, 20224600502683, 20224600561483
- Proceso de Re almacenamiento de 12 planos pertenecientes al Contrato de prestación de servicios 1746 de 2022, evidencias: IntervencionPlanos.
- Informe final de los procesos de Re almacenamiento, ver evidencias: InformeRealmacenamiento
Estrategia 2:
- Informe visita evaluación  condiciones de almacenamiento de los diferentes soportes documentales que salvaguarda la Cinemateca de Bogotá, con el fin de dar lineamientos para la adecuada conservación, radicado Orfeo: 20224600441773
Estrategia 3:
- Monitoreo de las condiciones ambientales de almacenamiento de humedad relativa y temperatura del archivo centralizado del Idartes del trimestre julio a septiembre, radicado en Orfeo: 20224600443463
Estrategia 4:
- Identificación de documentos con deterioros por humedad inactiva y presencia de bebidas, radicado en Orfeo: 20224600340393
- Reunión sobre el formato para levantar la información sobre los documentos vitales y esenciales del Idartes, radicado Orfeo: 20224600347723
- Reporte Talento Humano falencias en cuanto a la señalética que el archivo centralizado del Idartes, ver evidencias: PlanEmergenciasArchivoIdartes.
- Informe visita al Planetario de Bogotá con el fin de evaluar el estado de conservación de los documentos que se
trasladaron al archivo centralizado y que presentan deterioro biológico e intervención que se les va a realizar, ver evidencias: InformeDocumentosPlanetario
- Levantamiento de información sobre tecnología y deterioros documentales para realizar el Diagnóstico del Estado de Conservación, radicado Orfeo: 20224600561483.
- Actualización del Diagnóstico Integral de Archivos, con el fin de tener un documento guía para subsanar las deficiencias en cuanto a la gestión, conservación y preservación documental, del archivo del Idartes, radicado Orfeo: 20224600558473.
- Formato de Riesgos Documentales, ver evidencias: FormatoEmergenciaDocumental y FormatoEmergenciaIdartes
- Visita a los Crea Villemar, Roma, La Pepita y Gustavo Restrepo, Cantarrana, Las Delicias y Castilla para determinar los procesos documentales, gestión, seguridad y conservación de las actas de levantamiento de información sobre temas de derechos humanos, radicados Orfeo: 20225000497183, 20224600500973, 20224600502213, 20224600511373, 20224600519193 y 20224600519023. Ver evidencias: Informe Crea.
Estrategia 6: 
- Capacitaciones y sensibilizaciones personal SAF - Gestión Documental, radicados en Orfeo: 20224600340343, 20224600340363, 20224600340343, 20224600384943, 20224600583193, 20224600583203.
- Capacitaciones Sistema Integrado de Conservación dando cumplimiento al PIC Idartes, radicados de Orfeo:  20224600340163, 20224600340203, 20224600384853
- Capacitación procesos de limpieza profunda al archivo, mobiliario y unidades de almacenamiento al personal de Servicios Generales, ver radicado Orfeo: 20224600423293
- Guion para el video de difusión sobre el proceso de implementación del Sistema Integrado de Conservación, radicado en Orfeo: 20224600340383
- Grabación de las imágenes para los videos de los planes de Conservación Documental y Preservación Digital a Largo Plazo, ver:
https://drive.google.com/file/d/1UaJfKVwdqWUv6W3dlehNn5aoZaxeLuZz/view?usp=sharing
- Informe de seguimiento a los procesos del Sistema Integrado de Conservación 2020 a 2022, ver evidencias: InformeSic2020-2022
- Capacitación estándares de digitalización de documentos que tienen imágenes en escala de grises o color, radicado en Orfeo: 20224600340283
*Plan de Preservación Digital a Largo Plazo
Estrategia 2: 
- Lineamientos de preservación, radicado en Orfeo: 20224600478113; ver evidencias: AlmacenamientoDEA
Estrategia 3:
- Encuesta producción de Documentos Electrónicos de Archivo, ver evidencias: EncuestaDEA
Estrategia 7:
- Proceso de migración del proyecto piloto de soportes digitales de alto riesgo, radicados en Orfeo: 2022460037783, 20224600502683 y 20224600561483
Ver carpeta de evidencias controles, Riesgo 1-Gestión Documental - Tercer Cuatrimestre, "Control 2 "</t>
  </si>
  <si>
    <t>El riesgo no se materializó para la vigencia. 
Se realizó  la validación, control y seguimiento a los formatos de salida de bienes devolutivos, consumo controlado y/o consumo diligenciados por la unidad de gestión que requiere la salida del bien durante el tercer cuatrimestre del 2022 con corte a 15 de diciembre, y se tramitaron correctamente un total de 1062 formatos de salida de bienes devolutivos consumo controlado y consumo, desde las diferentes sedes del Idartes.
 La evidencia se encuentra en : https://drive.google.com/drive/u/1/folders/1PfHBG8ZAakmZcgfDOLS8FQD7xs0ku0gs
Se realizaron 43 tomas físicas aleatorias de bienes en las distintas sedes del IDARTES, la cual fue realizada por diferentes colaboradores.  Se adjunta como evidencia archivo en Excel "Resultado actas inventario aleatorio" .
Ver carpeta de evidencias controles: Proceso - Gestión de Bienes, Servicios y Planta Física - Tercer Cuatrimestre, Riesgo 1</t>
  </si>
  <si>
    <t xml:space="preserve">El riesgo no se materializó
Se evidencia según  el plan anual de auditoría aprobado por el Comité Institucional de Coordinación de Control Interno, en el tercer  cuatrimestre del año se realizaron tres  auditorías programadas: Área de Producción, Subdirección de Formación Artística, programa NIDOS, auditoria al Proceso Gestión Territorial, todas las anteriores asignadas a los profesionales del equipo y los informes verificados por la asesora de Control Interno. Se evidencia la revisión de los informes mediante correos electrónicos y la aprobación de los informes remitidos y radicados por Orfeo. </t>
  </si>
  <si>
    <t>En este periodo de tiempo no se materializó el riesgo
De acuerdo con el plan anual de auditoría aprobado por el Comité Institucional de Coordinación de Control Interno, en el tercer cuatrimestre del año se generaron los informes preliminares y finales de las auditorías programadas, a saber: 
1- Auditoría al Área de Producción, radicado 20221300507463:expediente 202210001909000003E
           2-Auditoría al Proceso Gestión Territorial: expediente 202210001909000004E
3-Subdirección de Formación Artística, programa NIDOS: expediente 202210001909000005E</t>
  </si>
  <si>
    <t>El riesgo se materializo No                             
Se efectuó la revisión de los expedientes disciplinarios vigentes por parte de la jefe de la oficina disciplinaria y las profesionales del de apoyo registrando las respectivas actas en el aplicativo ORFEO, así: en octubre con radicado No. 20224010466883, noviembre con radicado No. 20224010538623 y diciembre con el radicado No. 20224010594303, con el fin de dar instrucciones de las actividades a seguir y las decisiones a tomar, a fin de garantizar la transparencia y la imparcialidad de la función disciplinaria. Actualización  permanente de la matriz de seguimiento de expedientes (\\172.16.84.10\Asuntos_SAF\PROCESOS DISCIPLINARIOS SAF - OCID\LIBROS DE CONTROL DE PROCESOS) y el SID (https://www.alcaldiabogota.gov.co/SID3/portal/index.jsp).            
Por cuanto la información manejada por esta oficina cuenta con reserva legal (Art. 115 Ley 1952 de 2019), no es posible consultar los documentos relacionados, por tal motivo se efectuó un acta como evidencia de la jornada de revisión y evaluación de los expedientes vigentes en cuanto a fondo y forma, si se requiere información adicional estamos dispuestos a suministrarla.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</si>
</sst>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_-;\-* #,##0_-;_-* &quot;-&quot;??_-;_-@"/>
    <numFmt numFmtId="165" formatCode="_-* #,##0_-;\-* #,##0_-;_-* \-??_-;_-@"/>
    <numFmt numFmtId="166" formatCode="dd\-mmm\-yy"/>
    <numFmt numFmtId="167" formatCode="mmmm&quot; de &quot;yyyy"/>
    <numFmt numFmtId="168" formatCode="d/m/yyyy"/>
    <numFmt numFmtId="169" formatCode="dd\-mm\-yyyy"/>
    <numFmt numFmtId="170" formatCode="dd/mm/yyyy"/>
  </numFmts>
  <fonts count="38" x14ac:knownFonts="1">
    <font>
      <sz val="11"/>
      <color theme="1"/>
      <name val="Arial"/>
    </font>
    <font>
      <sz val="12"/>
      <color theme="1"/>
      <name val="Arial Narrow"/>
      <family val="2"/>
    </font>
    <font>
      <sz val="11"/>
      <name val="Arial"/>
      <family val="2"/>
    </font>
    <font>
      <b/>
      <sz val="12"/>
      <color theme="1"/>
      <name val="Arial Narrow"/>
      <family val="2"/>
    </font>
    <font>
      <b/>
      <sz val="10"/>
      <color theme="1"/>
      <name val="Arial Narrow"/>
      <family val="2"/>
    </font>
    <font>
      <sz val="10"/>
      <color theme="1"/>
      <name val="Arial Narrow"/>
      <family val="2"/>
    </font>
    <font>
      <sz val="9"/>
      <color theme="1"/>
      <name val="Arial Narrow"/>
      <family val="2"/>
    </font>
    <font>
      <sz val="12"/>
      <color rgb="FFFF0000"/>
      <name val="Arial Narrow"/>
      <family val="2"/>
    </font>
    <font>
      <sz val="12"/>
      <color rgb="FF000000"/>
      <name val="Arial Narrow"/>
      <family val="2"/>
    </font>
    <font>
      <b/>
      <sz val="11"/>
      <color theme="1"/>
      <name val="Calibri"/>
      <family val="2"/>
    </font>
    <font>
      <sz val="11"/>
      <color theme="1"/>
      <name val="Calibri"/>
      <family val="2"/>
    </font>
    <font>
      <b/>
      <sz val="12"/>
      <color rgb="FF00000A"/>
      <name val="Arial Narrow"/>
      <family val="2"/>
    </font>
    <font>
      <sz val="12"/>
      <color rgb="FF00000A"/>
      <name val="Arial Narrow"/>
      <family val="2"/>
    </font>
    <font>
      <b/>
      <sz val="12"/>
      <color rgb="FF000000"/>
      <name val="Arial Narrow"/>
      <family val="2"/>
    </font>
    <font>
      <i/>
      <sz val="12"/>
      <color rgb="FF000000"/>
      <name val="Arial Narrow"/>
      <family val="2"/>
    </font>
    <font>
      <sz val="11"/>
      <color theme="1"/>
      <name val="Arial"/>
      <family val="2"/>
    </font>
    <font>
      <b/>
      <sz val="12"/>
      <color theme="1"/>
      <name val="Arial Narrow"/>
      <family val="2"/>
    </font>
    <font>
      <b/>
      <sz val="10"/>
      <color theme="1"/>
      <name val="Arial Narrow"/>
      <family val="2"/>
    </font>
    <font>
      <sz val="12"/>
      <color theme="1"/>
      <name val="Arial Narrow"/>
      <family val="2"/>
    </font>
    <font>
      <sz val="11"/>
      <name val="Arial"/>
      <family val="2"/>
    </font>
    <font>
      <b/>
      <sz val="11"/>
      <name val="Arial"/>
      <family val="2"/>
    </font>
    <font>
      <b/>
      <sz val="11"/>
      <color theme="1"/>
      <name val="Arial Narrow"/>
      <family val="2"/>
    </font>
    <font>
      <sz val="12"/>
      <name val="Arial"/>
      <family val="2"/>
    </font>
    <font>
      <sz val="11"/>
      <color theme="1"/>
      <name val="Calibri"/>
      <family val="2"/>
    </font>
    <font>
      <sz val="11"/>
      <color theme="1"/>
      <name val="Arial Narrow"/>
      <family val="2"/>
    </font>
    <font>
      <b/>
      <sz val="11"/>
      <color theme="1"/>
      <name val="Arial"/>
      <family val="2"/>
    </font>
    <font>
      <sz val="12"/>
      <name val="Arial Narrow"/>
      <family val="2"/>
    </font>
    <font>
      <sz val="12"/>
      <color rgb="FF000000"/>
      <name val="Arial Narrow"/>
      <family val="2"/>
      <charset val="1"/>
    </font>
    <font>
      <sz val="11"/>
      <name val="Arial"/>
      <family val="2"/>
      <charset val="1"/>
    </font>
    <font>
      <sz val="12"/>
      <color theme="1"/>
      <name val="Arial Narrow"/>
    </font>
    <font>
      <u/>
      <sz val="12"/>
      <color rgb="FF000000"/>
      <name val="Arial Narrow"/>
      <family val="2"/>
    </font>
    <font>
      <u/>
      <sz val="12"/>
      <color rgb="FF1155CC"/>
      <name val="Arial Narrow"/>
      <family val="2"/>
    </font>
    <font>
      <u/>
      <sz val="12"/>
      <color rgb="FF7F7F7F"/>
      <name val="Arial Narrow"/>
      <family val="2"/>
    </font>
    <font>
      <u/>
      <sz val="12"/>
      <color rgb="FFFF0000"/>
      <name val="Arial Narrow"/>
      <family val="2"/>
    </font>
    <font>
      <b/>
      <sz val="14"/>
      <color theme="1"/>
      <name val="Arial Narrow"/>
      <family val="2"/>
    </font>
    <font>
      <b/>
      <sz val="12"/>
      <color theme="1"/>
      <name val="Arial Narrow"/>
    </font>
    <font>
      <sz val="12"/>
      <color rgb="FF000000"/>
      <name val="Arial Narrow"/>
    </font>
    <font>
      <u/>
      <sz val="12"/>
      <color theme="1"/>
      <name val="Arial Narrow"/>
      <family val="2"/>
    </font>
  </fonts>
  <fills count="20">
    <fill>
      <patternFill patternType="none"/>
    </fill>
    <fill>
      <patternFill patternType="gray125"/>
    </fill>
    <fill>
      <patternFill patternType="solid">
        <fgColor rgb="FF9CC2E5"/>
        <bgColor rgb="FF9CC2E5"/>
      </patternFill>
    </fill>
    <fill>
      <patternFill patternType="solid">
        <fgColor rgb="FFFFC000"/>
        <bgColor rgb="FFFFC000"/>
      </patternFill>
    </fill>
    <fill>
      <patternFill patternType="solid">
        <fgColor theme="0"/>
        <bgColor theme="0"/>
      </patternFill>
    </fill>
    <fill>
      <patternFill patternType="solid">
        <fgColor rgb="FFFFF2CC"/>
        <bgColor rgb="FFFFF2CC"/>
      </patternFill>
    </fill>
    <fill>
      <patternFill patternType="solid">
        <fgColor rgb="FFFFFFFF"/>
        <bgColor rgb="FFFFFFFF"/>
      </patternFill>
    </fill>
    <fill>
      <patternFill patternType="solid">
        <fgColor rgb="FF92D050"/>
        <bgColor rgb="FF92D050"/>
      </patternFill>
    </fill>
    <fill>
      <patternFill patternType="solid">
        <fgColor rgb="FF00B050"/>
        <bgColor rgb="FF00B050"/>
      </patternFill>
    </fill>
    <fill>
      <patternFill patternType="solid">
        <fgColor rgb="FFFFFF00"/>
        <bgColor rgb="FFFFFF00"/>
      </patternFill>
    </fill>
    <fill>
      <patternFill patternType="solid">
        <fgColor rgb="FFFF0000"/>
        <bgColor rgb="FFFF0000"/>
      </patternFill>
    </fill>
    <fill>
      <patternFill patternType="solid">
        <fgColor theme="5" tint="0.59999389629810485"/>
        <bgColor rgb="FF9CC2E5"/>
      </patternFill>
    </fill>
    <fill>
      <patternFill patternType="solid">
        <fgColor theme="5" tint="0.59999389629810485"/>
        <bgColor indexed="64"/>
      </patternFill>
    </fill>
    <fill>
      <patternFill patternType="solid">
        <fgColor theme="5" tint="0.59999389629810485"/>
        <bgColor rgb="FFBDD6EE"/>
      </patternFill>
    </fill>
    <fill>
      <patternFill patternType="solid">
        <fgColor theme="9" tint="0.59999389629810485"/>
        <bgColor rgb="FFBDD6EE"/>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s>
  <borders count="20">
    <border>
      <left/>
      <right/>
      <top/>
      <bottom/>
      <diagonal/>
    </border>
    <border>
      <left style="medium">
        <color rgb="FFFFD966"/>
      </left>
      <right style="medium">
        <color rgb="FFFFD966"/>
      </right>
      <top style="medium">
        <color rgb="FFFFD966"/>
      </top>
      <bottom style="thick">
        <color rgb="FFFFD966"/>
      </bottom>
      <diagonal/>
    </border>
    <border>
      <left/>
      <right style="medium">
        <color rgb="FFFFD966"/>
      </right>
      <top style="medium">
        <color rgb="FFFFD966"/>
      </top>
      <bottom style="thick">
        <color rgb="FFFFD966"/>
      </bottom>
      <diagonal/>
    </border>
    <border>
      <left style="medium">
        <color rgb="FFFFD966"/>
      </left>
      <right style="medium">
        <color rgb="FFFFD966"/>
      </right>
      <top/>
      <bottom/>
      <diagonal/>
    </border>
    <border>
      <left/>
      <right style="medium">
        <color rgb="FFFFD966"/>
      </right>
      <top/>
      <bottom/>
      <diagonal/>
    </border>
    <border>
      <left style="medium">
        <color rgb="FFFFD966"/>
      </left>
      <right style="medium">
        <color rgb="FFFFD966"/>
      </right>
      <top style="thick">
        <color rgb="FFFFD966"/>
      </top>
      <bottom/>
      <diagonal/>
    </border>
    <border>
      <left/>
      <right style="medium">
        <color rgb="FFFFD966"/>
      </right>
      <top/>
      <bottom style="medium">
        <color rgb="FFFFD966"/>
      </bottom>
      <diagonal/>
    </border>
    <border>
      <left style="medium">
        <color rgb="FFFFD966"/>
      </left>
      <right style="medium">
        <color rgb="FFFFD966"/>
      </right>
      <top/>
      <bottom style="medium">
        <color rgb="FFFFD966"/>
      </bottom>
      <diagonal/>
    </border>
    <border>
      <left style="medium">
        <color rgb="FFFFD966"/>
      </left>
      <right style="medium">
        <color rgb="FFFFD966"/>
      </right>
      <top/>
      <bottom/>
      <diagonal/>
    </border>
    <border>
      <left/>
      <right style="medium">
        <color rgb="FFFFD966"/>
      </right>
      <top/>
      <bottom style="medium">
        <color rgb="FFFFD966"/>
      </bottom>
      <diagonal/>
    </border>
    <border>
      <left style="medium">
        <color rgb="FFFFD966"/>
      </left>
      <right style="medium">
        <color rgb="FFFFD966"/>
      </right>
      <top/>
      <bottom style="medium">
        <color rgb="FFFFD966"/>
      </bottom>
      <diagonal/>
    </border>
    <border>
      <left style="medium">
        <color rgb="FFFFD966"/>
      </left>
      <right style="medium">
        <color rgb="FFFFD966"/>
      </right>
      <top style="medium">
        <color rgb="FFFFD966"/>
      </top>
      <bottom/>
      <diagonal/>
    </border>
    <border>
      <left/>
      <right style="medium">
        <color rgb="FFFFD966"/>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98">
    <xf numFmtId="0" fontId="0" fillId="0" borderId="0" xfId="0" applyFont="1" applyAlignment="1"/>
    <xf numFmtId="0" fontId="1" fillId="0" borderId="0" xfId="0" applyFont="1" applyAlignment="1">
      <alignment horizontal="left" vertical="center"/>
    </xf>
    <xf numFmtId="0" fontId="9" fillId="0" borderId="0" xfId="0" applyFont="1"/>
    <xf numFmtId="0" fontId="10" fillId="0" borderId="0" xfId="0" applyFont="1"/>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8" fillId="5" borderId="3" xfId="0" applyFont="1" applyFill="1" applyBorder="1" applyAlignment="1">
      <alignment vertical="center" wrapText="1"/>
    </xf>
    <xf numFmtId="0" fontId="8" fillId="5" borderId="4" xfId="0" applyFont="1" applyFill="1" applyBorder="1" applyAlignment="1">
      <alignment vertical="center" wrapText="1"/>
    </xf>
    <xf numFmtId="0" fontId="12" fillId="5" borderId="6" xfId="0" applyFont="1" applyFill="1" applyBorder="1" applyAlignment="1">
      <alignment vertical="center" wrapText="1"/>
    </xf>
    <xf numFmtId="0" fontId="8" fillId="5" borderId="7" xfId="0" applyFont="1" applyFill="1" applyBorder="1" applyAlignment="1">
      <alignment vertical="center" wrapText="1"/>
    </xf>
    <xf numFmtId="0" fontId="8" fillId="5" borderId="6" xfId="0" applyFont="1" applyFill="1" applyBorder="1" applyAlignment="1">
      <alignment horizontal="left" vertical="center" wrapText="1"/>
    </xf>
    <xf numFmtId="0" fontId="12" fillId="5" borderId="3" xfId="0" applyFont="1" applyFill="1" applyBorder="1" applyAlignment="1">
      <alignment vertical="center" wrapText="1"/>
    </xf>
    <xf numFmtId="0" fontId="8" fillId="0" borderId="9" xfId="0" applyFont="1" applyBorder="1" applyAlignment="1">
      <alignment vertical="center" wrapText="1"/>
    </xf>
    <xf numFmtId="0" fontId="8" fillId="0" borderId="10" xfId="0" applyFont="1" applyBorder="1" applyAlignment="1">
      <alignment vertical="center" wrapText="1"/>
    </xf>
    <xf numFmtId="0" fontId="12" fillId="0" borderId="9" xfId="0" applyFont="1" applyBorder="1" applyAlignment="1">
      <alignment vertical="center" wrapText="1"/>
    </xf>
    <xf numFmtId="0" fontId="8" fillId="0" borderId="9" xfId="0" applyFont="1" applyBorder="1" applyAlignment="1">
      <alignment horizontal="left" vertical="center" wrapText="1"/>
    </xf>
    <xf numFmtId="0" fontId="8" fillId="0" borderId="12" xfId="0" applyFont="1" applyBorder="1" applyAlignment="1">
      <alignment vertical="center" wrapText="1"/>
    </xf>
    <xf numFmtId="0" fontId="8" fillId="5" borderId="6" xfId="0" applyFont="1" applyFill="1" applyBorder="1" applyAlignment="1">
      <alignment vertical="center" wrapText="1"/>
    </xf>
    <xf numFmtId="0" fontId="12" fillId="5" borderId="4" xfId="0" applyFont="1" applyFill="1" applyBorder="1" applyAlignment="1">
      <alignment vertical="center" wrapText="1"/>
    </xf>
    <xf numFmtId="0" fontId="9" fillId="0" borderId="0" xfId="0" applyFont="1" applyAlignment="1">
      <alignment horizontal="center"/>
    </xf>
    <xf numFmtId="9" fontId="10" fillId="0" borderId="0" xfId="0" applyNumberFormat="1" applyFont="1" applyAlignment="1">
      <alignment horizontal="center" vertical="center"/>
    </xf>
    <xf numFmtId="0" fontId="10" fillId="7" borderId="13" xfId="0" applyFont="1" applyFill="1" applyBorder="1" applyAlignment="1">
      <alignment vertical="center"/>
    </xf>
    <xf numFmtId="9" fontId="10" fillId="0" borderId="0" xfId="0" applyNumberFormat="1" applyFont="1"/>
    <xf numFmtId="0" fontId="10" fillId="8" borderId="13" xfId="0" applyFont="1" applyFill="1" applyBorder="1" applyAlignment="1">
      <alignment vertical="center"/>
    </xf>
    <xf numFmtId="0" fontId="10" fillId="9" borderId="13" xfId="0" applyFont="1" applyFill="1" applyBorder="1" applyAlignment="1">
      <alignment vertical="center"/>
    </xf>
    <xf numFmtId="0" fontId="10" fillId="3" borderId="13" xfId="0" applyFont="1" applyFill="1" applyBorder="1" applyAlignment="1">
      <alignment vertical="center"/>
    </xf>
    <xf numFmtId="0" fontId="10" fillId="10" borderId="13" xfId="0" applyFont="1" applyFill="1" applyBorder="1" applyAlignment="1">
      <alignment vertical="center"/>
    </xf>
    <xf numFmtId="0" fontId="10" fillId="0" borderId="0" xfId="0" applyFont="1" applyAlignment="1">
      <alignment wrapText="1"/>
    </xf>
    <xf numFmtId="0" fontId="10" fillId="0" borderId="0" xfId="0" applyFont="1" applyAlignment="1">
      <alignment vertical="center"/>
    </xf>
    <xf numFmtId="0" fontId="18" fillId="0" borderId="0" xfId="0" applyFont="1" applyAlignment="1">
      <alignment horizontal="left" vertical="center"/>
    </xf>
    <xf numFmtId="0" fontId="23" fillId="7" borderId="13" xfId="0" applyFont="1" applyFill="1" applyBorder="1" applyAlignment="1">
      <alignment vertical="center"/>
    </xf>
    <xf numFmtId="0" fontId="23" fillId="8" borderId="13" xfId="0" applyFont="1" applyFill="1" applyBorder="1" applyAlignment="1">
      <alignment vertical="center"/>
    </xf>
    <xf numFmtId="0" fontId="23" fillId="9" borderId="13" xfId="0" applyFont="1" applyFill="1" applyBorder="1" applyAlignment="1">
      <alignment vertical="center"/>
    </xf>
    <xf numFmtId="9" fontId="23" fillId="0" borderId="0" xfId="0" applyNumberFormat="1" applyFont="1" applyAlignment="1">
      <alignment horizontal="center" vertical="center"/>
    </xf>
    <xf numFmtId="0" fontId="23" fillId="0" borderId="0" xfId="0" applyFont="1" applyAlignment="1">
      <alignment vertical="center" wrapText="1"/>
    </xf>
    <xf numFmtId="0" fontId="15" fillId="0" borderId="0" xfId="0" applyFont="1" applyAlignment="1"/>
    <xf numFmtId="9" fontId="23" fillId="0" borderId="0" xfId="0" applyNumberFormat="1" applyFont="1" applyAlignment="1">
      <alignment wrapText="1"/>
    </xf>
    <xf numFmtId="0" fontId="23" fillId="10" borderId="13" xfId="0" applyFont="1" applyFill="1" applyBorder="1" applyAlignment="1">
      <alignment vertical="center"/>
    </xf>
    <xf numFmtId="0" fontId="23" fillId="3" borderId="13" xfId="0" applyFont="1" applyFill="1" applyBorder="1" applyAlignment="1">
      <alignment vertical="center"/>
    </xf>
    <xf numFmtId="0" fontId="15" fillId="0" borderId="0" xfId="0" applyFont="1" applyAlignment="1">
      <alignment wrapText="1"/>
    </xf>
    <xf numFmtId="0" fontId="4" fillId="0" borderId="14" xfId="0" applyFont="1" applyBorder="1" applyAlignment="1">
      <alignment horizontal="left"/>
    </xf>
    <xf numFmtId="0" fontId="15" fillId="0" borderId="14" xfId="0" applyFont="1" applyBorder="1" applyAlignment="1"/>
    <xf numFmtId="0" fontId="0" fillId="0" borderId="14" xfId="0" applyFont="1" applyBorder="1" applyAlignment="1"/>
    <xf numFmtId="0" fontId="17" fillId="0" borderId="14" xfId="0" applyFont="1" applyBorder="1" applyAlignment="1">
      <alignment horizontal="left"/>
    </xf>
    <xf numFmtId="0" fontId="15" fillId="0" borderId="14" xfId="0" applyFont="1" applyBorder="1" applyAlignment="1">
      <alignment wrapText="1"/>
    </xf>
    <xf numFmtId="0" fontId="15" fillId="0" borderId="14" xfId="0" applyFont="1" applyFill="1" applyBorder="1" applyAlignment="1"/>
    <xf numFmtId="0" fontId="15" fillId="0" borderId="14" xfId="0" applyFont="1" applyBorder="1" applyAlignment="1">
      <alignment horizontal="center" vertical="center" wrapText="1"/>
    </xf>
    <xf numFmtId="0" fontId="0" fillId="0" borderId="0" xfId="0" applyFont="1" applyAlignment="1">
      <alignment wrapText="1"/>
    </xf>
    <xf numFmtId="0" fontId="15" fillId="0" borderId="0" xfId="0" applyFont="1" applyAlignment="1">
      <alignment horizontal="left"/>
    </xf>
    <xf numFmtId="9" fontId="23" fillId="0" borderId="0" xfId="0" applyNumberFormat="1" applyFont="1" applyAlignment="1">
      <alignment horizontal="left" vertical="center"/>
    </xf>
    <xf numFmtId="0" fontId="25" fillId="0" borderId="0" xfId="0" applyFont="1" applyAlignment="1"/>
    <xf numFmtId="0" fontId="3" fillId="0" borderId="14" xfId="0" applyFont="1" applyBorder="1" applyAlignment="1">
      <alignment vertical="center"/>
    </xf>
    <xf numFmtId="9" fontId="1" fillId="0" borderId="14" xfId="0" applyNumberFormat="1" applyFont="1" applyBorder="1" applyAlignment="1">
      <alignment horizontal="left" vertical="center"/>
    </xf>
    <xf numFmtId="164" fontId="1" fillId="0" borderId="14" xfId="0" applyNumberFormat="1" applyFont="1" applyBorder="1" applyAlignment="1">
      <alignment horizontal="left" vertical="center"/>
    </xf>
    <xf numFmtId="0" fontId="1" fillId="16" borderId="14" xfId="0" applyFont="1" applyFill="1" applyBorder="1" applyAlignment="1">
      <alignment vertical="center" wrapText="1"/>
    </xf>
    <xf numFmtId="0" fontId="1" fillId="17" borderId="14" xfId="0" applyFont="1" applyFill="1" applyBorder="1" applyAlignment="1">
      <alignment vertical="center" wrapText="1"/>
    </xf>
    <xf numFmtId="0" fontId="8" fillId="0" borderId="14" xfId="0" applyFont="1" applyBorder="1" applyAlignment="1">
      <alignment horizontal="center" vertical="center"/>
    </xf>
    <xf numFmtId="0" fontId="8" fillId="0" borderId="14" xfId="0" applyFont="1" applyBorder="1" applyAlignment="1">
      <alignment vertical="center" wrapText="1"/>
    </xf>
    <xf numFmtId="0" fontId="28" fillId="0" borderId="14" xfId="0" applyFont="1" applyBorder="1" applyAlignment="1">
      <alignment vertical="center" wrapText="1"/>
    </xf>
    <xf numFmtId="0" fontId="28" fillId="0" borderId="14" xfId="0" applyFont="1" applyBorder="1" applyAlignment="1">
      <alignment wrapText="1"/>
    </xf>
    <xf numFmtId="168" fontId="1" fillId="0" borderId="14" xfId="0" applyNumberFormat="1" applyFont="1" applyBorder="1" applyAlignment="1">
      <alignment horizontal="center" vertical="center" wrapText="1"/>
    </xf>
    <xf numFmtId="0" fontId="8" fillId="0" borderId="14" xfId="0" applyFont="1" applyBorder="1" applyAlignment="1">
      <alignment horizontal="left" vertical="center" wrapText="1"/>
    </xf>
    <xf numFmtId="0" fontId="27" fillId="0" borderId="14" xfId="0" applyFont="1" applyBorder="1" applyAlignment="1">
      <alignment horizontal="left" vertical="center" wrapText="1"/>
    </xf>
    <xf numFmtId="0" fontId="1" fillId="0" borderId="14" xfId="0" applyFont="1" applyBorder="1" applyAlignment="1">
      <alignment horizontal="left" vertical="center"/>
    </xf>
    <xf numFmtId="0" fontId="1" fillId="0" borderId="14" xfId="0" applyFont="1" applyBorder="1" applyAlignment="1">
      <alignment horizontal="center" vertical="center" wrapText="1"/>
    </xf>
    <xf numFmtId="0" fontId="1" fillId="0" borderId="14" xfId="0" applyFont="1" applyBorder="1" applyAlignment="1">
      <alignment horizontal="left" vertical="center" wrapText="1"/>
    </xf>
    <xf numFmtId="0" fontId="1" fillId="0" borderId="14" xfId="0" applyFont="1" applyBorder="1" applyAlignment="1">
      <alignment horizontal="center" vertical="center"/>
    </xf>
    <xf numFmtId="0" fontId="27" fillId="0" borderId="14" xfId="0" applyFont="1" applyBorder="1" applyAlignment="1">
      <alignment horizontal="left" vertical="center"/>
    </xf>
    <xf numFmtId="0" fontId="1" fillId="0" borderId="14" xfId="0" applyFont="1" applyBorder="1" applyAlignment="1">
      <alignment vertical="center" wrapText="1"/>
    </xf>
    <xf numFmtId="0" fontId="29" fillId="0" borderId="14" xfId="0" applyFont="1" applyBorder="1" applyAlignment="1">
      <alignment vertical="center" wrapText="1"/>
    </xf>
    <xf numFmtId="0" fontId="29" fillId="4" borderId="14" xfId="0" applyFont="1" applyFill="1" applyBorder="1" applyAlignment="1">
      <alignment vertical="center" wrapText="1"/>
    </xf>
    <xf numFmtId="0" fontId="29" fillId="0" borderId="14" xfId="0" applyFont="1" applyBorder="1" applyAlignment="1">
      <alignment horizontal="left" vertical="center" wrapText="1"/>
    </xf>
    <xf numFmtId="0" fontId="1" fillId="0" borderId="14" xfId="0" applyFont="1" applyFill="1" applyBorder="1" applyAlignment="1">
      <alignment horizontal="left" vertical="center" wrapText="1"/>
    </xf>
    <xf numFmtId="9" fontId="29" fillId="0" borderId="14" xfId="0" applyNumberFormat="1" applyFont="1" applyBorder="1" applyAlignment="1">
      <alignment horizontal="left" vertical="center"/>
    </xf>
    <xf numFmtId="0" fontId="18" fillId="0" borderId="14" xfId="0" applyFont="1" applyBorder="1" applyAlignment="1">
      <alignment horizontal="left" vertical="center" wrapText="1"/>
    </xf>
    <xf numFmtId="168" fontId="26" fillId="0" borderId="14" xfId="0" applyNumberFormat="1" applyFont="1" applyBorder="1" applyAlignment="1">
      <alignment horizontal="left" vertical="center" wrapText="1"/>
    </xf>
    <xf numFmtId="9" fontId="1" fillId="0" borderId="14" xfId="0" applyNumberFormat="1" applyFont="1" applyBorder="1" applyAlignment="1">
      <alignment horizontal="left" vertical="center" wrapText="1"/>
    </xf>
    <xf numFmtId="0" fontId="26" fillId="0" borderId="14" xfId="0" applyFont="1" applyBorder="1" applyAlignment="1">
      <alignment horizontal="left" vertical="center" wrapText="1"/>
    </xf>
    <xf numFmtId="0" fontId="1" fillId="0" borderId="14" xfId="0" applyFont="1" applyBorder="1" applyAlignment="1">
      <alignment horizontal="left" vertical="center" wrapText="1"/>
    </xf>
    <xf numFmtId="0" fontId="1" fillId="0" borderId="14" xfId="0" applyFont="1" applyBorder="1" applyAlignment="1">
      <alignment vertical="center" wrapText="1"/>
    </xf>
    <xf numFmtId="0" fontId="1" fillId="0" borderId="14" xfId="0" applyFont="1" applyBorder="1" applyAlignment="1">
      <alignment horizontal="left" vertical="center"/>
    </xf>
    <xf numFmtId="0" fontId="29" fillId="0" borderId="14" xfId="0" applyFont="1" applyFill="1" applyBorder="1" applyAlignment="1">
      <alignment vertical="center" wrapText="1"/>
    </xf>
    <xf numFmtId="168" fontId="1" fillId="0" borderId="14" xfId="0" applyNumberFormat="1" applyFont="1" applyBorder="1" applyAlignment="1">
      <alignment horizontal="left" vertical="center" wrapText="1"/>
    </xf>
    <xf numFmtId="0" fontId="1" fillId="0" borderId="0" xfId="0" applyFont="1" applyFill="1" applyAlignment="1"/>
    <xf numFmtId="0" fontId="1" fillId="0" borderId="0" xfId="0" applyFont="1" applyAlignment="1"/>
    <xf numFmtId="0" fontId="4" fillId="0" borderId="14" xfId="0" applyFont="1" applyBorder="1" applyAlignment="1">
      <alignment horizontal="left" vertical="center"/>
    </xf>
    <xf numFmtId="0" fontId="4" fillId="0" borderId="14" xfId="0" applyFont="1" applyBorder="1" applyAlignment="1">
      <alignment horizontal="center" vertical="center"/>
    </xf>
    <xf numFmtId="0" fontId="16" fillId="0" borderId="14" xfId="0" applyFont="1" applyBorder="1" applyAlignment="1">
      <alignment horizontal="center" vertical="center" wrapText="1"/>
    </xf>
    <xf numFmtId="0" fontId="6" fillId="0" borderId="14" xfId="0" applyFont="1" applyBorder="1" applyAlignment="1">
      <alignment horizontal="left" textRotation="90" wrapText="1"/>
    </xf>
    <xf numFmtId="0" fontId="5" fillId="0" borderId="14" xfId="0" applyFont="1" applyBorder="1" applyAlignment="1">
      <alignment horizontal="left" vertical="center" textRotation="90" wrapText="1"/>
    </xf>
    <xf numFmtId="0" fontId="4" fillId="0" borderId="14" xfId="0" applyFont="1" applyBorder="1" applyAlignment="1">
      <alignment horizontal="center" vertical="center" wrapText="1"/>
    </xf>
    <xf numFmtId="0" fontId="4" fillId="0" borderId="14" xfId="0" applyFont="1" applyBorder="1" applyAlignment="1">
      <alignment horizontal="center" vertical="center" textRotation="90" wrapText="1"/>
    </xf>
    <xf numFmtId="0" fontId="17" fillId="0" borderId="14" xfId="0" applyFont="1" applyBorder="1" applyAlignment="1">
      <alignment horizontal="center" vertical="center" textRotation="90" wrapText="1"/>
    </xf>
    <xf numFmtId="0" fontId="17" fillId="0" borderId="14" xfId="0" applyFont="1" applyBorder="1" applyAlignment="1">
      <alignment horizontal="center" vertical="center" wrapText="1"/>
    </xf>
    <xf numFmtId="0" fontId="1" fillId="0" borderId="14" xfId="0" applyFont="1" applyFill="1" applyBorder="1" applyAlignment="1">
      <alignment vertical="center" wrapText="1"/>
    </xf>
    <xf numFmtId="0" fontId="1" fillId="4" borderId="14" xfId="0" applyFont="1" applyFill="1" applyBorder="1" applyAlignment="1">
      <alignment vertical="center" wrapText="1"/>
    </xf>
    <xf numFmtId="0" fontId="29" fillId="0" borderId="14" xfId="0" applyFont="1" applyFill="1" applyBorder="1" applyAlignment="1">
      <alignment horizontal="left" vertical="center" wrapText="1"/>
    </xf>
    <xf numFmtId="0" fontId="7" fillId="0" borderId="14" xfId="0" applyFont="1" applyBorder="1" applyAlignment="1">
      <alignment horizontal="left" vertical="center"/>
    </xf>
    <xf numFmtId="0" fontId="0" fillId="0" borderId="14" xfId="0" applyFont="1" applyBorder="1" applyAlignment="1">
      <alignment wrapText="1"/>
    </xf>
    <xf numFmtId="0" fontId="37" fillId="0" borderId="14" xfId="0" applyFont="1" applyBorder="1" applyAlignment="1">
      <alignment horizontal="left" vertical="center" wrapText="1"/>
    </xf>
    <xf numFmtId="169" fontId="1" fillId="0" borderId="14" xfId="0" applyNumberFormat="1" applyFont="1" applyBorder="1" applyAlignment="1">
      <alignment horizontal="left" vertical="center" wrapText="1"/>
    </xf>
    <xf numFmtId="170" fontId="1" fillId="0" borderId="14" xfId="0" applyNumberFormat="1" applyFont="1" applyBorder="1" applyAlignment="1">
      <alignment horizontal="left" vertical="center" wrapText="1"/>
    </xf>
    <xf numFmtId="0" fontId="30" fillId="0" borderId="14" xfId="0" applyFont="1" applyBorder="1" applyAlignment="1">
      <alignment horizontal="left" vertical="center" wrapText="1"/>
    </xf>
    <xf numFmtId="0" fontId="18" fillId="0" borderId="14" xfId="0" applyFont="1" applyBorder="1" applyAlignment="1">
      <alignment horizontal="left" vertical="center"/>
    </xf>
    <xf numFmtId="0" fontId="1" fillId="18" borderId="14" xfId="0" applyFont="1" applyFill="1" applyBorder="1" applyAlignment="1">
      <alignment vertical="center" wrapText="1"/>
    </xf>
    <xf numFmtId="0" fontId="1" fillId="15" borderId="14" xfId="0" applyFont="1" applyFill="1" applyBorder="1" applyAlignment="1">
      <alignment vertical="center" wrapText="1"/>
    </xf>
    <xf numFmtId="0" fontId="1" fillId="6" borderId="14" xfId="0" applyFont="1" applyFill="1" applyBorder="1" applyAlignment="1">
      <alignment horizontal="left" vertical="center" wrapText="1"/>
    </xf>
    <xf numFmtId="167" fontId="1" fillId="6" borderId="14" xfId="0" applyNumberFormat="1" applyFont="1" applyFill="1" applyBorder="1" applyAlignment="1">
      <alignment horizontal="left" vertical="center" wrapText="1"/>
    </xf>
    <xf numFmtId="0" fontId="32" fillId="6" borderId="14" xfId="0" applyFont="1" applyFill="1" applyBorder="1" applyAlignment="1">
      <alignment horizontal="left" vertical="center" wrapText="1"/>
    </xf>
    <xf numFmtId="0" fontId="1" fillId="19" borderId="14" xfId="0" applyFont="1" applyFill="1" applyBorder="1" applyAlignment="1">
      <alignment vertical="center" wrapText="1"/>
    </xf>
    <xf numFmtId="167" fontId="1" fillId="0" borderId="14" xfId="0" applyNumberFormat="1" applyFont="1" applyBorder="1" applyAlignment="1">
      <alignment horizontal="left" vertical="center" wrapText="1"/>
    </xf>
    <xf numFmtId="0" fontId="32" fillId="0" borderId="14" xfId="0" applyFont="1" applyBorder="1" applyAlignment="1">
      <alignment horizontal="left" vertical="center" wrapText="1"/>
    </xf>
    <xf numFmtId="0" fontId="8" fillId="0" borderId="14" xfId="0" applyFont="1" applyBorder="1" applyAlignment="1">
      <alignment vertical="top" wrapText="1"/>
    </xf>
    <xf numFmtId="0" fontId="15" fillId="0" borderId="14" xfId="0" applyFont="1" applyBorder="1" applyAlignment="1">
      <alignment vertical="center" wrapText="1"/>
    </xf>
    <xf numFmtId="0" fontId="8" fillId="0" borderId="14" xfId="0" applyFont="1" applyFill="1" applyBorder="1" applyAlignment="1">
      <alignment vertical="center" wrapText="1"/>
    </xf>
    <xf numFmtId="0" fontId="36" fillId="0" borderId="14" xfId="0" applyFont="1" applyBorder="1" applyAlignment="1">
      <alignment horizontal="left" vertical="top" wrapText="1"/>
    </xf>
    <xf numFmtId="0" fontId="2" fillId="0" borderId="14" xfId="0" applyFont="1" applyBorder="1" applyAlignment="1">
      <alignment vertical="center" wrapText="1"/>
    </xf>
    <xf numFmtId="0" fontId="36" fillId="0" borderId="14" xfId="0" applyFont="1" applyBorder="1" applyAlignment="1">
      <alignment horizontal="left" vertical="center" wrapText="1"/>
    </xf>
    <xf numFmtId="0" fontId="8" fillId="0" borderId="14"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8" fillId="0" borderId="14" xfId="0" applyFont="1" applyBorder="1" applyAlignment="1">
      <alignment horizontal="left" vertical="center" wrapText="1"/>
    </xf>
    <xf numFmtId="0" fontId="1" fillId="0" borderId="14" xfId="0" applyFont="1" applyBorder="1" applyAlignment="1">
      <alignment horizontal="center" vertical="center"/>
    </xf>
    <xf numFmtId="0" fontId="1" fillId="0" borderId="14" xfId="0" applyFont="1" applyBorder="1" applyAlignment="1">
      <alignment horizontal="left" vertical="center" wrapText="1"/>
    </xf>
    <xf numFmtId="0" fontId="2" fillId="0" borderId="14" xfId="0" applyFont="1" applyBorder="1"/>
    <xf numFmtId="0" fontId="2" fillId="0" borderId="14" xfId="0" applyFont="1" applyFill="1" applyBorder="1"/>
    <xf numFmtId="0" fontId="26" fillId="0" borderId="14" xfId="0" applyFont="1" applyBorder="1" applyAlignment="1">
      <alignment vertical="center" wrapText="1"/>
    </xf>
    <xf numFmtId="0" fontId="27" fillId="0" borderId="14" xfId="0" applyFont="1" applyBorder="1" applyAlignment="1">
      <alignment horizontal="left" vertical="center" wrapText="1"/>
    </xf>
    <xf numFmtId="0" fontId="1" fillId="0" borderId="14" xfId="0" applyFont="1" applyBorder="1" applyAlignment="1">
      <alignment horizontal="left" vertical="center"/>
    </xf>
    <xf numFmtId="0" fontId="26" fillId="0" borderId="14" xfId="0" applyFont="1" applyFill="1" applyBorder="1" applyAlignment="1">
      <alignment vertical="center" wrapText="1"/>
    </xf>
    <xf numFmtId="0" fontId="26" fillId="0" borderId="14" xfId="0" applyFont="1" applyBorder="1" applyAlignment="1">
      <alignment vertical="center"/>
    </xf>
    <xf numFmtId="0" fontId="27" fillId="0" borderId="14" xfId="0" applyFont="1" applyBorder="1" applyAlignment="1">
      <alignment horizontal="center" vertical="center" wrapText="1"/>
    </xf>
    <xf numFmtId="0" fontId="27" fillId="0" borderId="14" xfId="0" applyFont="1" applyBorder="1" applyAlignment="1">
      <alignment horizontal="center" vertical="center"/>
    </xf>
    <xf numFmtId="9" fontId="27" fillId="0" borderId="14" xfId="0" applyNumberFormat="1" applyFont="1" applyBorder="1" applyAlignment="1">
      <alignment horizontal="left" vertical="center"/>
    </xf>
    <xf numFmtId="0" fontId="1" fillId="0" borderId="14" xfId="0" applyFont="1" applyBorder="1" applyAlignment="1">
      <alignment horizontal="center" vertical="center" wrapText="1"/>
    </xf>
    <xf numFmtId="0" fontId="22" fillId="0" borderId="14" xfId="0" applyFont="1" applyBorder="1" applyAlignment="1">
      <alignment horizontal="center" vertical="center"/>
    </xf>
    <xf numFmtId="0" fontId="8" fillId="0" borderId="14" xfId="0" applyFont="1" applyBorder="1" applyAlignment="1">
      <alignment horizontal="left" vertical="center"/>
    </xf>
    <xf numFmtId="0" fontId="1" fillId="0" borderId="14" xfId="0" applyFont="1" applyFill="1" applyBorder="1" applyAlignment="1">
      <alignment horizontal="center" vertical="center" wrapText="1"/>
    </xf>
    <xf numFmtId="9" fontId="1" fillId="0" borderId="14" xfId="0" applyNumberFormat="1" applyFont="1" applyBorder="1" applyAlignment="1">
      <alignment horizontal="left" vertical="center"/>
    </xf>
    <xf numFmtId="9" fontId="1" fillId="0" borderId="14" xfId="0" applyNumberFormat="1" applyFont="1" applyBorder="1" applyAlignment="1">
      <alignment horizontal="center" vertical="center"/>
    </xf>
    <xf numFmtId="0" fontId="3" fillId="0" borderId="14" xfId="0" applyFont="1" applyBorder="1" applyAlignment="1">
      <alignment horizontal="center" vertical="center" wrapText="1"/>
    </xf>
    <xf numFmtId="0" fontId="22" fillId="0" borderId="14" xfId="0" applyFont="1" applyBorder="1"/>
    <xf numFmtId="9" fontId="7" fillId="0" borderId="14" xfId="0" applyNumberFormat="1" applyFont="1" applyBorder="1" applyAlignment="1">
      <alignment horizontal="center" vertical="center"/>
    </xf>
    <xf numFmtId="164" fontId="1" fillId="0" borderId="14" xfId="0" applyNumberFormat="1" applyFont="1" applyBorder="1" applyAlignment="1">
      <alignment horizontal="left" vertical="center"/>
    </xf>
    <xf numFmtId="164" fontId="1" fillId="0" borderId="14" xfId="0" applyNumberFormat="1" applyFont="1" applyBorder="1" applyAlignment="1">
      <alignment horizontal="center" vertical="center"/>
    </xf>
    <xf numFmtId="165" fontId="27" fillId="0" borderId="14" xfId="0" applyNumberFormat="1" applyFont="1" applyBorder="1" applyAlignment="1">
      <alignment horizontal="left" vertical="center"/>
    </xf>
    <xf numFmtId="0" fontId="4" fillId="0" borderId="14" xfId="0" applyFont="1" applyBorder="1" applyAlignment="1">
      <alignment horizontal="center" vertical="center" wrapText="1"/>
    </xf>
    <xf numFmtId="0" fontId="17" fillId="0" borderId="14" xfId="0" applyFont="1" applyBorder="1" applyAlignment="1">
      <alignment horizontal="center" vertical="center" wrapText="1"/>
    </xf>
    <xf numFmtId="0" fontId="4" fillId="0" borderId="14" xfId="0" applyFont="1" applyBorder="1" applyAlignment="1">
      <alignment horizontal="left" vertical="center" wrapText="1"/>
    </xf>
    <xf numFmtId="0" fontId="16" fillId="0" borderId="14" xfId="0" applyFont="1" applyBorder="1" applyAlignment="1">
      <alignment horizontal="center" vertical="center" wrapText="1"/>
    </xf>
    <xf numFmtId="0" fontId="22" fillId="0" borderId="14" xfId="0" applyFont="1" applyBorder="1" applyAlignment="1">
      <alignment horizontal="center"/>
    </xf>
    <xf numFmtId="0" fontId="21" fillId="0" borderId="14" xfId="0" applyFont="1" applyBorder="1" applyAlignment="1">
      <alignment horizontal="center" vertical="center" wrapText="1"/>
    </xf>
    <xf numFmtId="0" fontId="19" fillId="0" borderId="14" xfId="0" applyFont="1" applyBorder="1"/>
    <xf numFmtId="0" fontId="4" fillId="0" borderId="14" xfId="0" applyFont="1" applyBorder="1" applyAlignment="1">
      <alignment horizontal="left" vertical="center"/>
    </xf>
    <xf numFmtId="166" fontId="8" fillId="0" borderId="14" xfId="0" applyNumberFormat="1" applyFont="1" applyBorder="1" applyAlignment="1">
      <alignment horizontal="center" vertical="center" wrapText="1"/>
    </xf>
    <xf numFmtId="0" fontId="8" fillId="0" borderId="14" xfId="0" applyFont="1" applyBorder="1" applyAlignment="1">
      <alignment horizontal="center" vertical="center" wrapText="1"/>
    </xf>
    <xf numFmtId="0" fontId="27" fillId="0" borderId="14" xfId="0" applyFont="1" applyBorder="1" applyAlignment="1">
      <alignment horizontal="left" vertical="center"/>
    </xf>
    <xf numFmtId="9" fontId="27" fillId="0" borderId="14" xfId="0" applyNumberFormat="1" applyFont="1" applyBorder="1" applyAlignment="1">
      <alignment horizontal="center" vertical="center"/>
    </xf>
    <xf numFmtId="0" fontId="3" fillId="14" borderId="15" xfId="0" applyFont="1" applyFill="1" applyBorder="1" applyAlignment="1">
      <alignment horizontal="center" vertical="center"/>
    </xf>
    <xf numFmtId="0" fontId="3" fillId="14" borderId="16" xfId="0" applyFont="1" applyFill="1" applyBorder="1" applyAlignment="1">
      <alignment horizontal="center" vertical="center"/>
    </xf>
    <xf numFmtId="0" fontId="3" fillId="14" borderId="17" xfId="0" applyFont="1" applyFill="1" applyBorder="1" applyAlignment="1">
      <alignment horizontal="center" vertical="center"/>
    </xf>
    <xf numFmtId="0" fontId="34" fillId="0" borderId="14" xfId="0" applyFont="1" applyFill="1" applyBorder="1" applyAlignment="1">
      <alignment horizontal="center" vertical="center" wrapText="1"/>
    </xf>
    <xf numFmtId="0" fontId="20" fillId="15" borderId="15" xfId="0" applyFont="1" applyFill="1" applyBorder="1" applyAlignment="1">
      <alignment horizontal="center"/>
    </xf>
    <xf numFmtId="0" fontId="20" fillId="15" borderId="17" xfId="0" applyFont="1" applyFill="1" applyBorder="1" applyAlignment="1">
      <alignment horizontal="center"/>
    </xf>
    <xf numFmtId="0" fontId="3" fillId="0" borderId="14" xfId="0" applyFont="1" applyBorder="1" applyAlignment="1">
      <alignment horizontal="center" vertical="center"/>
    </xf>
    <xf numFmtId="0" fontId="16" fillId="2" borderId="18" xfId="0" applyFont="1" applyFill="1" applyBorder="1" applyAlignment="1">
      <alignment horizontal="center"/>
    </xf>
    <xf numFmtId="0" fontId="16" fillId="2" borderId="16" xfId="0" applyFont="1" applyFill="1" applyBorder="1" applyAlignment="1">
      <alignment horizontal="center"/>
    </xf>
    <xf numFmtId="0" fontId="16" fillId="2" borderId="19" xfId="0" applyFont="1" applyFill="1" applyBorder="1" applyAlignment="1">
      <alignment horizontal="center"/>
    </xf>
    <xf numFmtId="0" fontId="16" fillId="0" borderId="14" xfId="0" applyFont="1" applyBorder="1" applyAlignment="1">
      <alignment horizontal="center" vertical="center" textRotation="90" wrapText="1"/>
    </xf>
    <xf numFmtId="0" fontId="3" fillId="13" borderId="15" xfId="0" applyFont="1" applyFill="1" applyBorder="1" applyAlignment="1">
      <alignment horizontal="center" vertical="center"/>
    </xf>
    <xf numFmtId="0" fontId="3" fillId="13" borderId="16" xfId="0" applyFont="1" applyFill="1" applyBorder="1" applyAlignment="1">
      <alignment horizontal="center" vertical="center"/>
    </xf>
    <xf numFmtId="0" fontId="3" fillId="13" borderId="17" xfId="0" applyFont="1" applyFill="1" applyBorder="1" applyAlignment="1">
      <alignment horizontal="center" vertical="center"/>
    </xf>
    <xf numFmtId="0" fontId="0" fillId="0" borderId="14" xfId="0" applyFont="1" applyBorder="1" applyAlignment="1"/>
    <xf numFmtId="0" fontId="3" fillId="11" borderId="15" xfId="0" applyFont="1" applyFill="1" applyBorder="1" applyAlignment="1">
      <alignment horizontal="center" vertical="center"/>
    </xf>
    <xf numFmtId="0" fontId="2" fillId="12" borderId="16" xfId="0" applyFont="1" applyFill="1" applyBorder="1"/>
    <xf numFmtId="0" fontId="2" fillId="12" borderId="17" xfId="0" applyFont="1" applyFill="1" applyBorder="1"/>
    <xf numFmtId="17" fontId="8" fillId="0" borderId="14" xfId="0" applyNumberFormat="1" applyFont="1" applyBorder="1" applyAlignment="1">
      <alignment horizontal="center" vertical="center" wrapText="1"/>
    </xf>
    <xf numFmtId="14" fontId="1" fillId="0" borderId="14" xfId="0" applyNumberFormat="1" applyFont="1" applyBorder="1" applyAlignment="1">
      <alignment horizontal="center" vertical="center" wrapText="1"/>
    </xf>
    <xf numFmtId="0" fontId="1" fillId="0" borderId="14"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4" xfId="0" applyFont="1" applyFill="1" applyBorder="1" applyAlignment="1">
      <alignment horizontal="center" vertical="center" wrapText="1"/>
    </xf>
    <xf numFmtId="0" fontId="26" fillId="0" borderId="14" xfId="0" applyFont="1" applyFill="1" applyBorder="1" applyAlignment="1">
      <alignment horizontal="left" vertical="center" wrapText="1"/>
    </xf>
    <xf numFmtId="0" fontId="1" fillId="0" borderId="14" xfId="0" applyFont="1" applyBorder="1" applyAlignment="1">
      <alignment vertical="center" wrapText="1"/>
    </xf>
    <xf numFmtId="0" fontId="26" fillId="0" borderId="14" xfId="0" applyFont="1" applyFill="1" applyBorder="1" applyAlignment="1">
      <alignment horizontal="left"/>
    </xf>
    <xf numFmtId="0" fontId="26" fillId="0" borderId="14" xfId="0" applyFont="1" applyBorder="1"/>
    <xf numFmtId="0" fontId="11" fillId="5" borderId="5" xfId="0" applyFont="1" applyFill="1" applyBorder="1" applyAlignment="1">
      <alignment vertical="center" wrapText="1"/>
    </xf>
    <xf numFmtId="0" fontId="2" fillId="0" borderId="8" xfId="0" applyFont="1" applyBorder="1"/>
    <xf numFmtId="0" fontId="2" fillId="0" borderId="10" xfId="0" applyFont="1" applyBorder="1"/>
    <xf numFmtId="0" fontId="8" fillId="5" borderId="5" xfId="0" applyFont="1" applyFill="1" applyBorder="1" applyAlignment="1">
      <alignment vertical="center" wrapText="1"/>
    </xf>
    <xf numFmtId="0" fontId="8" fillId="0" borderId="11" xfId="0" applyFont="1" applyBorder="1" applyAlignment="1">
      <alignment horizontal="center" vertical="center" wrapText="1"/>
    </xf>
    <xf numFmtId="0" fontId="11" fillId="6" borderId="11" xfId="0" applyFont="1" applyFill="1" applyBorder="1" applyAlignment="1">
      <alignment vertical="center" wrapText="1"/>
    </xf>
    <xf numFmtId="0" fontId="8" fillId="6" borderId="11" xfId="0" applyFont="1" applyFill="1" applyBorder="1" applyAlignment="1">
      <alignment vertical="center" wrapText="1"/>
    </xf>
    <xf numFmtId="0" fontId="8" fillId="5" borderId="11" xfId="0" applyFont="1" applyFill="1" applyBorder="1" applyAlignment="1">
      <alignment horizontal="center" vertical="center" wrapText="1"/>
    </xf>
    <xf numFmtId="0" fontId="8" fillId="5" borderId="11" xfId="0" applyFont="1" applyFill="1" applyBorder="1" applyAlignment="1">
      <alignment vertical="center" wrapText="1"/>
    </xf>
    <xf numFmtId="0" fontId="8" fillId="5" borderId="11" xfId="0" applyFont="1" applyFill="1" applyBorder="1" applyAlignment="1">
      <alignment horizontal="left" vertical="center" wrapText="1"/>
    </xf>
    <xf numFmtId="0" fontId="11" fillId="5" borderId="11" xfId="0" applyFont="1" applyFill="1" applyBorder="1" applyAlignment="1">
      <alignment vertical="center" wrapText="1"/>
    </xf>
    <xf numFmtId="0" fontId="13" fillId="0" borderId="11" xfId="0" applyFont="1" applyBorder="1" applyAlignment="1">
      <alignment vertical="center" wrapText="1"/>
    </xf>
    <xf numFmtId="0" fontId="8" fillId="0" borderId="11" xfId="0" applyFont="1" applyBorder="1" applyAlignment="1">
      <alignment vertical="center" wrapText="1"/>
    </xf>
    <xf numFmtId="0" fontId="13" fillId="5" borderId="11" xfId="0" applyFont="1" applyFill="1" applyBorder="1" applyAlignment="1">
      <alignment vertical="center" wrapText="1"/>
    </xf>
  </cellXfs>
  <cellStyles count="1">
    <cellStyle name="Normal" xfId="0" builtinId="0"/>
  </cellStyles>
  <dxfs count="669">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609600</xdr:colOff>
      <xdr:row>0</xdr:row>
      <xdr:rowOff>47625</xdr:rowOff>
    </xdr:from>
    <xdr:ext cx="828675" cy="7905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23</xdr:col>
      <xdr:colOff>19050</xdr:colOff>
      <xdr:row>1</xdr:row>
      <xdr:rowOff>133349</xdr:rowOff>
    </xdr:from>
    <xdr:ext cx="5537200" cy="6999061"/>
    <xdr:pic>
      <xdr:nvPicPr>
        <xdr:cNvPr id="3" name="image3.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1" cstate="print"/>
        <a:stretch>
          <a:fillRect/>
        </a:stretch>
      </xdr:blipFill>
      <xdr:spPr>
        <a:xfrm>
          <a:off x="25713871" y="326117"/>
          <a:ext cx="5537200" cy="6999061"/>
        </a:xfrm>
        <a:prstGeom prst="rect">
          <a:avLst/>
        </a:prstGeom>
        <a:noFill/>
      </xdr:spPr>
    </xdr:pic>
    <xdr:clientData fLocksWithSheet="0"/>
  </xdr:oneCellAnchor>
  <xdr:oneCellAnchor>
    <xdr:from>
      <xdr:col>32</xdr:col>
      <xdr:colOff>0</xdr:colOff>
      <xdr:row>2</xdr:row>
      <xdr:rowOff>380999</xdr:rowOff>
    </xdr:from>
    <xdr:ext cx="4479018" cy="2487840"/>
    <xdr:pic>
      <xdr:nvPicPr>
        <xdr:cNvPr id="4" name="image2.png">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2" cstate="print"/>
        <a:stretch>
          <a:fillRect/>
        </a:stretch>
      </xdr:blipFill>
      <xdr:spPr>
        <a:xfrm>
          <a:off x="32124196" y="970642"/>
          <a:ext cx="4479018" cy="2487840"/>
        </a:xfrm>
        <a:prstGeom prst="rect">
          <a:avLst/>
        </a:prstGeom>
        <a:noFill/>
      </xdr:spPr>
    </xdr:pic>
    <xdr:clientData fLocksWithSheet="0"/>
  </xdr:oneCellAnchor>
  <xdr:twoCellAnchor editAs="oneCell">
    <xdr:from>
      <xdr:col>13</xdr:col>
      <xdr:colOff>669016</xdr:colOff>
      <xdr:row>1</xdr:row>
      <xdr:rowOff>164955</xdr:rowOff>
    </xdr:from>
    <xdr:to>
      <xdr:col>21</xdr:col>
      <xdr:colOff>464909</xdr:colOff>
      <xdr:row>4</xdr:row>
      <xdr:rowOff>1435611</xdr:rowOff>
    </xdr:to>
    <xdr:pic>
      <xdr:nvPicPr>
        <xdr:cNvPr id="5" name="Imagen 4">
          <a:extLst>
            <a:ext uri="{FF2B5EF4-FFF2-40B4-BE49-F238E27FC236}">
              <a16:creationId xmlns:a16="http://schemas.microsoft.com/office/drawing/2014/main" id="{927F7682-89B6-4CC2-9CE0-F222FBAEF814}"/>
            </a:ext>
          </a:extLst>
        </xdr:cNvPr>
        <xdr:cNvPicPr>
          <a:picLocks noChangeAspect="1"/>
        </xdr:cNvPicPr>
      </xdr:nvPicPr>
      <xdr:blipFill>
        <a:blip xmlns:r="http://schemas.openxmlformats.org/officeDocument/2006/relationships" r:embed="rId3"/>
        <a:stretch>
          <a:fillRect/>
        </a:stretch>
      </xdr:blipFill>
      <xdr:spPr>
        <a:xfrm>
          <a:off x="19220087" y="357723"/>
          <a:ext cx="5510893" cy="2914853"/>
        </a:xfrm>
        <a:prstGeom prst="rect">
          <a:avLst/>
        </a:prstGeom>
      </xdr:spPr>
    </xdr:pic>
    <xdr:clientData/>
  </xdr:twoCellAnchor>
  <xdr:twoCellAnchor editAs="oneCell">
    <xdr:from>
      <xdr:col>39</xdr:col>
      <xdr:colOff>703035</xdr:colOff>
      <xdr:row>2</xdr:row>
      <xdr:rowOff>32804</xdr:rowOff>
    </xdr:from>
    <xdr:to>
      <xdr:col>46</xdr:col>
      <xdr:colOff>421427</xdr:colOff>
      <xdr:row>10</xdr:row>
      <xdr:rowOff>521607</xdr:rowOff>
    </xdr:to>
    <xdr:pic>
      <xdr:nvPicPr>
        <xdr:cNvPr id="6" name="Imagen 5">
          <a:extLst>
            <a:ext uri="{FF2B5EF4-FFF2-40B4-BE49-F238E27FC236}">
              <a16:creationId xmlns:a16="http://schemas.microsoft.com/office/drawing/2014/main" id="{5C7A52D8-A3A9-4CFD-9E89-25228398CDB6}"/>
            </a:ext>
          </a:extLst>
        </xdr:cNvPr>
        <xdr:cNvPicPr>
          <a:picLocks noChangeAspect="1"/>
        </xdr:cNvPicPr>
      </xdr:nvPicPr>
      <xdr:blipFill>
        <a:blip xmlns:r="http://schemas.openxmlformats.org/officeDocument/2006/relationships" r:embed="rId4"/>
        <a:stretch>
          <a:fillRect/>
        </a:stretch>
      </xdr:blipFill>
      <xdr:spPr>
        <a:xfrm>
          <a:off x="37827856" y="645125"/>
          <a:ext cx="6215803" cy="6770768"/>
        </a:xfrm>
        <a:prstGeom prst="rect">
          <a:avLst/>
        </a:prstGeom>
      </xdr:spPr>
    </xdr:pic>
    <xdr:clientData/>
  </xdr:twoCellAnchor>
  <xdr:twoCellAnchor editAs="oneCell">
    <xdr:from>
      <xdr:col>47</xdr:col>
      <xdr:colOff>929822</xdr:colOff>
      <xdr:row>2</xdr:row>
      <xdr:rowOff>34018</xdr:rowOff>
    </xdr:from>
    <xdr:to>
      <xdr:col>55</xdr:col>
      <xdr:colOff>744907</xdr:colOff>
      <xdr:row>7</xdr:row>
      <xdr:rowOff>155788</xdr:rowOff>
    </xdr:to>
    <xdr:pic>
      <xdr:nvPicPr>
        <xdr:cNvPr id="7" name="Imagen 6">
          <a:extLst>
            <a:ext uri="{FF2B5EF4-FFF2-40B4-BE49-F238E27FC236}">
              <a16:creationId xmlns:a16="http://schemas.microsoft.com/office/drawing/2014/main" id="{4791B704-78A6-47DA-9DCA-745F15042CBB}"/>
            </a:ext>
          </a:extLst>
        </xdr:cNvPr>
        <xdr:cNvPicPr>
          <a:picLocks noChangeAspect="1"/>
        </xdr:cNvPicPr>
      </xdr:nvPicPr>
      <xdr:blipFill>
        <a:blip xmlns:r="http://schemas.openxmlformats.org/officeDocument/2006/relationships" r:embed="rId5"/>
        <a:stretch>
          <a:fillRect/>
        </a:stretch>
      </xdr:blipFill>
      <xdr:spPr>
        <a:xfrm>
          <a:off x="45515893" y="646339"/>
          <a:ext cx="7525800" cy="47822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57150</xdr:colOff>
      <xdr:row>9</xdr:row>
      <xdr:rowOff>180975</xdr:rowOff>
    </xdr:from>
    <xdr:to>
      <xdr:col>11</xdr:col>
      <xdr:colOff>757918</xdr:colOff>
      <xdr:row>19</xdr:row>
      <xdr:rowOff>162128</xdr:rowOff>
    </xdr:to>
    <xdr:pic>
      <xdr:nvPicPr>
        <xdr:cNvPr id="2" name="Imagen 1">
          <a:extLst>
            <a:ext uri="{FF2B5EF4-FFF2-40B4-BE49-F238E27FC236}">
              <a16:creationId xmlns:a16="http://schemas.microsoft.com/office/drawing/2014/main" id="{DCDBBDEC-C603-43C4-A720-C10732326380}"/>
            </a:ext>
          </a:extLst>
        </xdr:cNvPr>
        <xdr:cNvPicPr>
          <a:picLocks noChangeAspect="1"/>
        </xdr:cNvPicPr>
      </xdr:nvPicPr>
      <xdr:blipFill>
        <a:blip xmlns:r="http://schemas.openxmlformats.org/officeDocument/2006/relationships" r:embed="rId1"/>
        <a:stretch>
          <a:fillRect/>
        </a:stretch>
      </xdr:blipFill>
      <xdr:spPr>
        <a:xfrm>
          <a:off x="7096125" y="1895475"/>
          <a:ext cx="5510893" cy="2914853"/>
        </a:xfrm>
        <a:prstGeom prst="rect">
          <a:avLst/>
        </a:prstGeom>
      </xdr:spPr>
    </xdr:pic>
    <xdr:clientData/>
  </xdr:twoCellAnchor>
  <xdr:twoCellAnchor editAs="oneCell">
    <xdr:from>
      <xdr:col>1</xdr:col>
      <xdr:colOff>962025</xdr:colOff>
      <xdr:row>175</xdr:row>
      <xdr:rowOff>114300</xdr:rowOff>
    </xdr:from>
    <xdr:to>
      <xdr:col>3</xdr:col>
      <xdr:colOff>1695450</xdr:colOff>
      <xdr:row>189</xdr:row>
      <xdr:rowOff>81555</xdr:rowOff>
    </xdr:to>
    <xdr:pic>
      <xdr:nvPicPr>
        <xdr:cNvPr id="4" name="Imagen 3">
          <a:extLst>
            <a:ext uri="{FF2B5EF4-FFF2-40B4-BE49-F238E27FC236}">
              <a16:creationId xmlns:a16="http://schemas.microsoft.com/office/drawing/2014/main" id="{5D907B14-33FC-46FF-B7ED-41BAF98AFA65}"/>
            </a:ext>
          </a:extLst>
        </xdr:cNvPr>
        <xdr:cNvPicPr>
          <a:picLocks noChangeAspect="1"/>
        </xdr:cNvPicPr>
      </xdr:nvPicPr>
      <xdr:blipFill>
        <a:blip xmlns:r="http://schemas.openxmlformats.org/officeDocument/2006/relationships" r:embed="rId2"/>
        <a:stretch>
          <a:fillRect/>
        </a:stretch>
      </xdr:blipFill>
      <xdr:spPr>
        <a:xfrm>
          <a:off x="3419475" y="38690550"/>
          <a:ext cx="3600450" cy="2767605"/>
        </a:xfrm>
        <a:prstGeom prst="rect">
          <a:avLst/>
        </a:prstGeom>
      </xdr:spPr>
    </xdr:pic>
    <xdr:clientData/>
  </xdr:twoCellAnchor>
  <xdr:twoCellAnchor editAs="oneCell">
    <xdr:from>
      <xdr:col>8</xdr:col>
      <xdr:colOff>581025</xdr:colOff>
      <xdr:row>167</xdr:row>
      <xdr:rowOff>38100</xdr:rowOff>
    </xdr:from>
    <xdr:to>
      <xdr:col>10</xdr:col>
      <xdr:colOff>257398</xdr:colOff>
      <xdr:row>173</xdr:row>
      <xdr:rowOff>66846</xdr:rowOff>
    </xdr:to>
    <xdr:pic>
      <xdr:nvPicPr>
        <xdr:cNvPr id="5" name="Imagen 4">
          <a:extLst>
            <a:ext uri="{FF2B5EF4-FFF2-40B4-BE49-F238E27FC236}">
              <a16:creationId xmlns:a16="http://schemas.microsoft.com/office/drawing/2014/main" id="{C3367AE6-19A9-4773-8A19-559F82E23D53}"/>
            </a:ext>
          </a:extLst>
        </xdr:cNvPr>
        <xdr:cNvPicPr>
          <a:picLocks noChangeAspect="1"/>
        </xdr:cNvPicPr>
      </xdr:nvPicPr>
      <xdr:blipFill>
        <a:blip xmlns:r="http://schemas.openxmlformats.org/officeDocument/2006/relationships" r:embed="rId3"/>
        <a:stretch>
          <a:fillRect/>
        </a:stretch>
      </xdr:blipFill>
      <xdr:spPr>
        <a:xfrm>
          <a:off x="10325100" y="37014150"/>
          <a:ext cx="1600423" cy="12288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41d0682e6af12ced/Documentos/Documents/Idartes%20contrato/Riesgos%20Idartes/Riesgos%20III%20cuatrimestre/Riesgos%20para%20revisi&#243;n/SEC%20Corrup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ELL/Downloads/Mapa%20de%20riesgos%20Corrupci&#243;n%20Institucional_V3_Abril_OAJ.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41d0682e6af12ced/Documentos/Documents/Idartes%20contrato/Riesgos%20Idartes/Riesgos%20III%20cuatrimestre/Riesgos%20para%20revisi&#243;n/OAJ%20corrupci&#243;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41d0682e6af12ced/Documentos/Documents/Idartes%20contrato/Riesgos%20Idartes/Riesgos%20III%20cuatrimestre/VF%20Mapa%20de%20riesgos%20Corrupci&#243;n%20Institucional_V3_Abril_SAF.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DELL/Downloads/Mapa%20de%20riesgos%20Corrupci&#243;n%20Institucional_V3_Abri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d.docs.live.net/41d0682e6af12ced/Documentos/Documents/Idartes%20contrato/Riesgos%20Idartes/VF%20Mapa%20de%20riesgos%20Corrupci&#243;n%20Institucional_V3_Abril_SAF.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41d0682e6af12ced/Documentos/Documents/Idartes%20contrato/Riesgos%20Idartes/Riesgos%20para%20revisi&#243;n/SEC%20Corrupcio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d.docs.live.net/41d0682e6af12ced/Documentos/Documents/Idartes%20contrato/Riesgos%20Idartes/Riesgos%20para%20revisi&#243;n/OAJ%20corrup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corrupción"/>
      <sheetName val="Mapa calor-Tablas de referencia"/>
      <sheetName val="Tablas"/>
    </sheetNames>
    <sheetDataSet>
      <sheetData sheetId="0" refreshError="1"/>
      <sheetData sheetId="1" refreshError="1"/>
      <sheetData sheetId="2">
        <row r="15">
          <cell r="A15" t="str">
            <v>No se ha presentado en los ultimos 5 años.</v>
          </cell>
          <cell r="B15" t="str">
            <v>Rara vez</v>
          </cell>
          <cell r="C15" t="str">
            <v>Rara vez</v>
          </cell>
          <cell r="D15" t="str">
            <v>El evento puede ocurrir solo en circunstancias excepcionales (poco comunes o anormales)</v>
          </cell>
        </row>
        <row r="16">
          <cell r="A16" t="str">
            <v>Al menos 1 vez en los últimos 5 años</v>
          </cell>
          <cell r="B16" t="str">
            <v>Improbable</v>
          </cell>
          <cell r="C16" t="str">
            <v>Improbable</v>
          </cell>
          <cell r="D16" t="str">
            <v>El evento puede ocurrir en algún momento</v>
          </cell>
        </row>
        <row r="17">
          <cell r="A17" t="str">
            <v>Al menos 1 vez en los últimos 2 años</v>
          </cell>
          <cell r="B17" t="str">
            <v>Posible</v>
          </cell>
          <cell r="C17" t="str">
            <v>Posible</v>
          </cell>
          <cell r="D17" t="str">
            <v>El evento podrá ocurrir en algún momento</v>
          </cell>
        </row>
        <row r="18">
          <cell r="A18" t="str">
            <v>Al menos 1 vez en los último año</v>
          </cell>
          <cell r="B18" t="str">
            <v>Probable</v>
          </cell>
          <cell r="C18" t="str">
            <v>Probable</v>
          </cell>
          <cell r="D18" t="str">
            <v>Es viable que el evento ocurra en la mayoría de las circunstancias</v>
          </cell>
        </row>
        <row r="19">
          <cell r="A19" t="str">
            <v>Más de una vez al año</v>
          </cell>
          <cell r="B19" t="str">
            <v>Casi seguro</v>
          </cell>
          <cell r="C19" t="str">
            <v>Casi seguro</v>
          </cell>
          <cell r="D19" t="str">
            <v>Se espera que el evento ocurra en la mayoría de las circunstancias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corrupción"/>
      <sheetName val="Mapa calor-Tablas de referencia"/>
      <sheetName val="Tablas"/>
    </sheetNames>
    <sheetDataSet>
      <sheetData sheetId="0"/>
      <sheetData sheetId="1"/>
      <sheetData sheetId="2">
        <row r="15">
          <cell r="A15" t="str">
            <v>No se ha presentado en los ultimos 5 años.</v>
          </cell>
          <cell r="B15" t="str">
            <v>Rara vez</v>
          </cell>
          <cell r="C15" t="str">
            <v>Rara vez</v>
          </cell>
          <cell r="D15" t="str">
            <v>El evento puede ocurrir solo en circunstancias excepcionales (poco comunes o anormales)</v>
          </cell>
        </row>
        <row r="16">
          <cell r="A16" t="str">
            <v>Al menos 1 vez en los últimos 5 años</v>
          </cell>
          <cell r="B16" t="str">
            <v>Improbable</v>
          </cell>
          <cell r="C16" t="str">
            <v>Improbable</v>
          </cell>
          <cell r="D16" t="str">
            <v>El evento puede ocurrir en algún momento</v>
          </cell>
        </row>
        <row r="17">
          <cell r="A17" t="str">
            <v>Al menos 1 vez en los últimos 2 años</v>
          </cell>
          <cell r="B17" t="str">
            <v>Posible</v>
          </cell>
          <cell r="C17" t="str">
            <v>Posible</v>
          </cell>
          <cell r="D17" t="str">
            <v>El evento podrá ocurrir en algún momento</v>
          </cell>
        </row>
        <row r="18">
          <cell r="A18" t="str">
            <v>Al menos 1 vez en los último año</v>
          </cell>
          <cell r="B18" t="str">
            <v>Probable</v>
          </cell>
          <cell r="C18" t="str">
            <v>Probable</v>
          </cell>
          <cell r="D18" t="str">
            <v>Es viable que el evento ocurra en la mayoría de las circunstancias</v>
          </cell>
        </row>
        <row r="19">
          <cell r="A19" t="str">
            <v>Más de una vez al año</v>
          </cell>
          <cell r="B19" t="str">
            <v>Casi seguro</v>
          </cell>
          <cell r="C19" t="str">
            <v>Casi seguro</v>
          </cell>
          <cell r="D19" t="str">
            <v>Se espera que el evento ocurra en la mayoría de las circunstancias</v>
          </cell>
        </row>
        <row r="141">
          <cell r="A141" t="str">
            <v>El control se ejecuta de manera consistente por parte del responsable.</v>
          </cell>
          <cell r="B141" t="str">
            <v>Fuerte</v>
          </cell>
        </row>
        <row r="142">
          <cell r="A142" t="str">
            <v>El control se ejecuta algunas veces por parte del responsable.</v>
          </cell>
          <cell r="B142" t="str">
            <v>Moderado</v>
          </cell>
        </row>
        <row r="143">
          <cell r="A143" t="str">
            <v>El control no se ejecuta por parte del responsable.</v>
          </cell>
          <cell r="B143" t="str">
            <v>Débil</v>
          </cell>
        </row>
        <row r="147">
          <cell r="C147" t="str">
            <v>FuerteFuerte</v>
          </cell>
          <cell r="D147" t="str">
            <v>Fuerte</v>
          </cell>
          <cell r="E147" t="str">
            <v xml:space="preserve">No </v>
          </cell>
        </row>
        <row r="148">
          <cell r="C148" t="str">
            <v>FuerteModerado</v>
          </cell>
          <cell r="D148" t="str">
            <v>Moderado</v>
          </cell>
          <cell r="E148" t="str">
            <v>Sí</v>
          </cell>
        </row>
        <row r="149">
          <cell r="C149" t="str">
            <v>FuerteDébil</v>
          </cell>
          <cell r="D149" t="str">
            <v>Débil</v>
          </cell>
          <cell r="E149" t="str">
            <v>Sí</v>
          </cell>
        </row>
        <row r="150">
          <cell r="C150" t="str">
            <v>ModeradoFuerte</v>
          </cell>
          <cell r="D150" t="str">
            <v>Moderado</v>
          </cell>
          <cell r="E150" t="str">
            <v>Sí</v>
          </cell>
        </row>
        <row r="151">
          <cell r="C151" t="str">
            <v>ModeradoModerado</v>
          </cell>
          <cell r="D151" t="str">
            <v>Moderado</v>
          </cell>
          <cell r="E151" t="str">
            <v>Sí</v>
          </cell>
        </row>
        <row r="152">
          <cell r="C152" t="str">
            <v>ModeradoDébil</v>
          </cell>
          <cell r="D152" t="str">
            <v>Débil</v>
          </cell>
          <cell r="E152" t="str">
            <v>Sí</v>
          </cell>
        </row>
        <row r="153">
          <cell r="C153" t="str">
            <v>DébilFuerte</v>
          </cell>
          <cell r="D153" t="str">
            <v>Débil</v>
          </cell>
          <cell r="E153" t="str">
            <v>Sí</v>
          </cell>
        </row>
        <row r="154">
          <cell r="C154" t="str">
            <v>DébilModerado</v>
          </cell>
          <cell r="D154" t="str">
            <v>Débil</v>
          </cell>
          <cell r="E154" t="str">
            <v>Sí</v>
          </cell>
        </row>
        <row r="155">
          <cell r="C155" t="str">
            <v>DébilDébil</v>
          </cell>
          <cell r="D155" t="str">
            <v>Débil</v>
          </cell>
          <cell r="E155" t="str">
            <v>Sí</v>
          </cell>
        </row>
        <row r="159">
          <cell r="C159" t="str">
            <v>Rara vezModerado</v>
          </cell>
          <cell r="D159" t="str">
            <v>Moderado</v>
          </cell>
        </row>
        <row r="160">
          <cell r="C160" t="str">
            <v>ImprobableModerado</v>
          </cell>
          <cell r="D160" t="str">
            <v>Moderado</v>
          </cell>
        </row>
        <row r="161">
          <cell r="C161" t="str">
            <v>PosibleModerado</v>
          </cell>
          <cell r="D161" t="str">
            <v>Alto</v>
          </cell>
        </row>
        <row r="162">
          <cell r="C162" t="str">
            <v>ProbableModerado</v>
          </cell>
          <cell r="D162" t="str">
            <v>Alto</v>
          </cell>
        </row>
        <row r="163">
          <cell r="C163" t="str">
            <v>Casi seguroModerado</v>
          </cell>
          <cell r="D163" t="str">
            <v>Extremo</v>
          </cell>
        </row>
        <row r="164">
          <cell r="C164" t="str">
            <v>Rara vezMayor</v>
          </cell>
          <cell r="D164" t="str">
            <v>Moderado</v>
          </cell>
        </row>
        <row r="165">
          <cell r="C165" t="str">
            <v>ImprobableMayor</v>
          </cell>
          <cell r="D165" t="str">
            <v>Moderado</v>
          </cell>
        </row>
        <row r="166">
          <cell r="C166" t="str">
            <v>PosibleMayor</v>
          </cell>
          <cell r="D166" t="str">
            <v>Extremo</v>
          </cell>
        </row>
        <row r="167">
          <cell r="C167" t="str">
            <v>ProbableMayor</v>
          </cell>
          <cell r="D167" t="str">
            <v>Extremo</v>
          </cell>
        </row>
        <row r="168">
          <cell r="C168" t="str">
            <v>Casi seguroMayor</v>
          </cell>
          <cell r="D168" t="str">
            <v>Extremo</v>
          </cell>
        </row>
        <row r="169">
          <cell r="C169" t="str">
            <v>Rara vezCatastrófico</v>
          </cell>
          <cell r="D169" t="str">
            <v>Extremo</v>
          </cell>
        </row>
        <row r="170">
          <cell r="C170" t="str">
            <v>ImprobableCatastrófico</v>
          </cell>
          <cell r="D170" t="str">
            <v>Extremo</v>
          </cell>
        </row>
        <row r="171">
          <cell r="C171" t="str">
            <v>PosibleCatastrófico</v>
          </cell>
          <cell r="D171" t="str">
            <v>Extremo</v>
          </cell>
        </row>
        <row r="172">
          <cell r="C172" t="str">
            <v>ProbableCatastrófico</v>
          </cell>
          <cell r="D172" t="str">
            <v>Extremo</v>
          </cell>
        </row>
        <row r="173">
          <cell r="C173" t="str">
            <v>Casi seguroCatastrófico</v>
          </cell>
          <cell r="D173" t="str">
            <v>Extremo</v>
          </cell>
        </row>
        <row r="186">
          <cell r="H186" t="str">
            <v>Casi seguroFuerte</v>
          </cell>
          <cell r="I186" t="str">
            <v>Posible</v>
          </cell>
        </row>
        <row r="187">
          <cell r="H187" t="str">
            <v>ProbableFuerte</v>
          </cell>
          <cell r="I187" t="str">
            <v>Improbable</v>
          </cell>
        </row>
        <row r="188">
          <cell r="H188" t="str">
            <v>PosibleFuerte</v>
          </cell>
          <cell r="I188" t="str">
            <v>Rara vez</v>
          </cell>
        </row>
        <row r="189">
          <cell r="H189" t="str">
            <v>ImprobableFuerte</v>
          </cell>
          <cell r="I189" t="str">
            <v>Rara vez</v>
          </cell>
        </row>
        <row r="190">
          <cell r="H190" t="str">
            <v>Rara vezFuerte</v>
          </cell>
          <cell r="I190" t="str">
            <v>Rara vez</v>
          </cell>
        </row>
        <row r="191">
          <cell r="H191" t="str">
            <v>Casi seguroModerado</v>
          </cell>
          <cell r="I191" t="str">
            <v>Probable</v>
          </cell>
        </row>
        <row r="192">
          <cell r="H192" t="str">
            <v>ProbableModerado</v>
          </cell>
          <cell r="I192" t="str">
            <v>Posible</v>
          </cell>
        </row>
        <row r="193">
          <cell r="H193" t="str">
            <v>PosibleModerado</v>
          </cell>
          <cell r="I193" t="str">
            <v>Improbable</v>
          </cell>
        </row>
        <row r="194">
          <cell r="H194" t="str">
            <v>ImprobableModerado</v>
          </cell>
          <cell r="I194" t="str">
            <v>Rara vez</v>
          </cell>
        </row>
        <row r="195">
          <cell r="H195" t="str">
            <v>Rara vezModerado</v>
          </cell>
          <cell r="I195" t="str">
            <v>Rara vez</v>
          </cell>
        </row>
        <row r="196">
          <cell r="H196" t="str">
            <v>Casi seguroDébil</v>
          </cell>
          <cell r="I196" t="str">
            <v>Casi seguro</v>
          </cell>
        </row>
        <row r="197">
          <cell r="H197" t="str">
            <v>ProbableDébil</v>
          </cell>
          <cell r="I197" t="str">
            <v>Probable</v>
          </cell>
        </row>
        <row r="198">
          <cell r="H198" t="str">
            <v>PosibleDébil</v>
          </cell>
          <cell r="I198" t="str">
            <v>Posible</v>
          </cell>
        </row>
        <row r="199">
          <cell r="H199" t="str">
            <v>ImprobableDébil</v>
          </cell>
          <cell r="I199" t="str">
            <v>Improbable</v>
          </cell>
        </row>
        <row r="200">
          <cell r="H200" t="str">
            <v>Rara vezDébil</v>
          </cell>
          <cell r="I200" t="str">
            <v>Rara vez</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corrupción"/>
      <sheetName val="Mapa calor-Tablas de referencia"/>
      <sheetName val="Tablas"/>
    </sheetNames>
    <sheetDataSet>
      <sheetData sheetId="0" refreshError="1"/>
      <sheetData sheetId="1" refreshError="1"/>
      <sheetData sheetId="2">
        <row r="115">
          <cell r="B115" t="str">
            <v>Asignado</v>
          </cell>
        </row>
        <row r="141">
          <cell r="A141" t="str">
            <v>El control se ejecuta de manera consistente por parte del responsable.</v>
          </cell>
          <cell r="B141" t="str">
            <v>Fuerte</v>
          </cell>
        </row>
        <row r="142">
          <cell r="A142" t="str">
            <v>El control se ejecuta algunas veces por parte del responsable.</v>
          </cell>
          <cell r="B142" t="str">
            <v>Moderado</v>
          </cell>
        </row>
        <row r="143">
          <cell r="A143" t="str">
            <v>El control no se ejecuta por parte del responsable.</v>
          </cell>
          <cell r="B143" t="str">
            <v>Débil</v>
          </cell>
        </row>
        <row r="147">
          <cell r="C147" t="str">
            <v>FuerteFuerte</v>
          </cell>
          <cell r="D147" t="str">
            <v>Fuerte</v>
          </cell>
          <cell r="E147" t="str">
            <v xml:space="preserve">No </v>
          </cell>
        </row>
        <row r="148">
          <cell r="C148" t="str">
            <v>FuerteModerado</v>
          </cell>
          <cell r="D148" t="str">
            <v>Moderado</v>
          </cell>
          <cell r="E148" t="str">
            <v>Sí</v>
          </cell>
        </row>
        <row r="149">
          <cell r="C149" t="str">
            <v>FuerteDébil</v>
          </cell>
          <cell r="D149" t="str">
            <v>Débil</v>
          </cell>
          <cell r="E149" t="str">
            <v>Sí</v>
          </cell>
        </row>
        <row r="150">
          <cell r="C150" t="str">
            <v>ModeradoFuerte</v>
          </cell>
          <cell r="D150" t="str">
            <v>Moderado</v>
          </cell>
          <cell r="E150" t="str">
            <v>Sí</v>
          </cell>
        </row>
        <row r="151">
          <cell r="C151" t="str">
            <v>ModeradoModerado</v>
          </cell>
          <cell r="D151" t="str">
            <v>Moderado</v>
          </cell>
          <cell r="E151" t="str">
            <v>Sí</v>
          </cell>
        </row>
        <row r="152">
          <cell r="C152" t="str">
            <v>ModeradoDébil</v>
          </cell>
          <cell r="D152" t="str">
            <v>Débil</v>
          </cell>
          <cell r="E152" t="str">
            <v>Sí</v>
          </cell>
        </row>
        <row r="153">
          <cell r="C153" t="str">
            <v>DébilFuerte</v>
          </cell>
          <cell r="D153" t="str">
            <v>Débil</v>
          </cell>
          <cell r="E153" t="str">
            <v>Sí</v>
          </cell>
        </row>
        <row r="154">
          <cell r="C154" t="str">
            <v>DébilModerado</v>
          </cell>
          <cell r="D154" t="str">
            <v>Débil</v>
          </cell>
          <cell r="E154" t="str">
            <v>Sí</v>
          </cell>
        </row>
        <row r="155">
          <cell r="C155" t="str">
            <v>DébilDébil</v>
          </cell>
          <cell r="D155" t="str">
            <v>Débil</v>
          </cell>
          <cell r="E155" t="str">
            <v>Sí</v>
          </cell>
        </row>
        <row r="159">
          <cell r="C159" t="str">
            <v>Rara vezModerado</v>
          </cell>
          <cell r="D159" t="str">
            <v>Moderado</v>
          </cell>
        </row>
        <row r="160">
          <cell r="C160" t="str">
            <v>ImprobableModerado</v>
          </cell>
          <cell r="D160" t="str">
            <v>Moderado</v>
          </cell>
        </row>
        <row r="161">
          <cell r="C161" t="str">
            <v>PosibleModerado</v>
          </cell>
          <cell r="D161" t="str">
            <v>Alto</v>
          </cell>
        </row>
        <row r="162">
          <cell r="C162" t="str">
            <v>ProbableModerado</v>
          </cell>
          <cell r="D162" t="str">
            <v>Alto</v>
          </cell>
        </row>
        <row r="163">
          <cell r="C163" t="str">
            <v>Casi seguroModerado</v>
          </cell>
          <cell r="D163" t="str">
            <v>Extremo</v>
          </cell>
        </row>
        <row r="164">
          <cell r="C164" t="str">
            <v>Rara vezMayor</v>
          </cell>
          <cell r="D164" t="str">
            <v>Moderado</v>
          </cell>
        </row>
        <row r="165">
          <cell r="C165" t="str">
            <v>ImprobableMayor</v>
          </cell>
          <cell r="D165" t="str">
            <v>Moderado</v>
          </cell>
        </row>
        <row r="166">
          <cell r="C166" t="str">
            <v>PosibleMayor</v>
          </cell>
          <cell r="D166" t="str">
            <v>Extremo</v>
          </cell>
        </row>
        <row r="167">
          <cell r="C167" t="str">
            <v>ProbableMayor</v>
          </cell>
          <cell r="D167" t="str">
            <v>Extremo</v>
          </cell>
        </row>
        <row r="168">
          <cell r="C168" t="str">
            <v>Casi seguroMayor</v>
          </cell>
          <cell r="D168" t="str">
            <v>Extremo</v>
          </cell>
        </row>
        <row r="169">
          <cell r="C169" t="str">
            <v>Rara vezCatastrófico</v>
          </cell>
          <cell r="D169" t="str">
            <v>Extremo</v>
          </cell>
        </row>
        <row r="170">
          <cell r="C170" t="str">
            <v>ImprobableCatastrófico</v>
          </cell>
          <cell r="D170" t="str">
            <v>Extremo</v>
          </cell>
        </row>
        <row r="171">
          <cell r="C171" t="str">
            <v>PosibleCatastrófico</v>
          </cell>
          <cell r="D171" t="str">
            <v>Extremo</v>
          </cell>
        </row>
        <row r="172">
          <cell r="C172" t="str">
            <v>ProbableCatastrófico</v>
          </cell>
          <cell r="D172" t="str">
            <v>Extremo</v>
          </cell>
        </row>
        <row r="173">
          <cell r="C173" t="str">
            <v>Casi seguroCatastrófico</v>
          </cell>
          <cell r="D173" t="str">
            <v>Extremo</v>
          </cell>
        </row>
        <row r="186">
          <cell r="H186" t="str">
            <v>Casi seguroFuerte</v>
          </cell>
          <cell r="I186" t="str">
            <v>Posible</v>
          </cell>
        </row>
        <row r="187">
          <cell r="H187" t="str">
            <v>ProbableFuerte</v>
          </cell>
          <cell r="I187" t="str">
            <v>Improbable</v>
          </cell>
        </row>
        <row r="188">
          <cell r="H188" t="str">
            <v>PosibleFuerte</v>
          </cell>
          <cell r="I188" t="str">
            <v>Rara vez</v>
          </cell>
        </row>
        <row r="189">
          <cell r="H189" t="str">
            <v>ImprobableFuerte</v>
          </cell>
          <cell r="I189" t="str">
            <v>Rara vez</v>
          </cell>
        </row>
        <row r="190">
          <cell r="H190" t="str">
            <v>Rara vezFuerte</v>
          </cell>
          <cell r="I190" t="str">
            <v>Rara vez</v>
          </cell>
        </row>
        <row r="191">
          <cell r="H191" t="str">
            <v>Casi seguroModerado</v>
          </cell>
          <cell r="I191" t="str">
            <v>Probable</v>
          </cell>
        </row>
        <row r="192">
          <cell r="H192" t="str">
            <v>ProbableModerado</v>
          </cell>
          <cell r="I192" t="str">
            <v>Posible</v>
          </cell>
        </row>
        <row r="193">
          <cell r="H193" t="str">
            <v>PosibleModerado</v>
          </cell>
          <cell r="I193" t="str">
            <v>Improbable</v>
          </cell>
        </row>
        <row r="194">
          <cell r="H194" t="str">
            <v>ImprobableModerado</v>
          </cell>
          <cell r="I194" t="str">
            <v>Rara vez</v>
          </cell>
        </row>
        <row r="195">
          <cell r="H195" t="str">
            <v>Rara vezModerado</v>
          </cell>
          <cell r="I195" t="str">
            <v>Rara vez</v>
          </cell>
        </row>
        <row r="196">
          <cell r="H196" t="str">
            <v>Casi seguroDébil</v>
          </cell>
          <cell r="I196" t="str">
            <v>Casi seguro</v>
          </cell>
        </row>
        <row r="197">
          <cell r="H197" t="str">
            <v>ProbableDébil</v>
          </cell>
          <cell r="I197" t="str">
            <v>Probable</v>
          </cell>
        </row>
        <row r="198">
          <cell r="H198" t="str">
            <v>PosibleDébil</v>
          </cell>
          <cell r="I198" t="str">
            <v>Posible</v>
          </cell>
        </row>
        <row r="199">
          <cell r="H199" t="str">
            <v>ImprobableDébil</v>
          </cell>
          <cell r="I199" t="str">
            <v>Improbable</v>
          </cell>
        </row>
        <row r="200">
          <cell r="H200" t="str">
            <v>Rara vezDébil</v>
          </cell>
          <cell r="I200" t="str">
            <v>Rara vez</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corrupción"/>
      <sheetName val="Mapa calor-Tablas de referencia"/>
      <sheetName val="Tablas"/>
    </sheetNames>
    <sheetDataSet>
      <sheetData sheetId="0" refreshError="1"/>
      <sheetData sheetId="1" refreshError="1"/>
      <sheetData sheetId="2" refreshError="1">
        <row r="15">
          <cell r="A15" t="str">
            <v>No se ha presentado en los ultimos 5 años.</v>
          </cell>
          <cell r="B15" t="str">
            <v>Rara vez</v>
          </cell>
          <cell r="C15" t="str">
            <v>Rara vez</v>
          </cell>
          <cell r="D15" t="str">
            <v>El evento puede ocurrir solo en circunstancias excepcionales (poco comunes o anormales)</v>
          </cell>
        </row>
        <row r="16">
          <cell r="A16" t="str">
            <v>Al menos 1 vez en los últimos 5 años</v>
          </cell>
          <cell r="B16" t="str">
            <v>Improbable</v>
          </cell>
          <cell r="C16" t="str">
            <v>Improbable</v>
          </cell>
          <cell r="D16" t="str">
            <v>El evento puede ocurrir en algún momento</v>
          </cell>
        </row>
        <row r="17">
          <cell r="A17" t="str">
            <v>Al menos 1 vez en los últimos 2 años</v>
          </cell>
          <cell r="B17" t="str">
            <v>Posible</v>
          </cell>
          <cell r="C17" t="str">
            <v>Posible</v>
          </cell>
          <cell r="D17" t="str">
            <v>El evento podrá ocurrir en algún momento</v>
          </cell>
        </row>
        <row r="18">
          <cell r="A18" t="str">
            <v>Al menos 1 vez en los último año</v>
          </cell>
          <cell r="B18" t="str">
            <v>Probable</v>
          </cell>
          <cell r="C18" t="str">
            <v>Probable</v>
          </cell>
          <cell r="D18" t="str">
            <v>Es viable que el evento ocurra en la mayoría de las circunstancias</v>
          </cell>
        </row>
        <row r="19">
          <cell r="A19" t="str">
            <v>Más de una vez al año</v>
          </cell>
          <cell r="B19" t="str">
            <v>Casi seguro</v>
          </cell>
          <cell r="C19" t="str">
            <v>Casi seguro</v>
          </cell>
          <cell r="D19" t="str">
            <v>Se espera que el evento ocurra en la mayoría de las circunstancias</v>
          </cell>
        </row>
        <row r="141">
          <cell r="A141" t="str">
            <v>El control se ejecuta de manera consistente por parte del responsable.</v>
          </cell>
          <cell r="B141" t="str">
            <v>Fuerte</v>
          </cell>
        </row>
        <row r="142">
          <cell r="A142" t="str">
            <v>El control se ejecuta algunas veces por parte del responsable.</v>
          </cell>
          <cell r="B142" t="str">
            <v>Moderado</v>
          </cell>
        </row>
        <row r="143">
          <cell r="A143" t="str">
            <v>El control no se ejecuta por parte del responsable.</v>
          </cell>
          <cell r="B143" t="str">
            <v>Débil</v>
          </cell>
        </row>
        <row r="159">
          <cell r="C159" t="str">
            <v>Rara vezModerado</v>
          </cell>
          <cell r="D159" t="str">
            <v>Moderado</v>
          </cell>
        </row>
        <row r="160">
          <cell r="C160" t="str">
            <v>ImprobableModerado</v>
          </cell>
          <cell r="D160" t="str">
            <v>Moderado</v>
          </cell>
        </row>
        <row r="161">
          <cell r="C161" t="str">
            <v>PosibleModerado</v>
          </cell>
          <cell r="D161" t="str">
            <v>Alto</v>
          </cell>
        </row>
        <row r="162">
          <cell r="C162" t="str">
            <v>ProbableModerado</v>
          </cell>
          <cell r="D162" t="str">
            <v>Alto</v>
          </cell>
        </row>
        <row r="163">
          <cell r="C163" t="str">
            <v>Casi seguroModerado</v>
          </cell>
          <cell r="D163" t="str">
            <v>Extremo</v>
          </cell>
        </row>
        <row r="164">
          <cell r="C164" t="str">
            <v>Rara vezMayor</v>
          </cell>
          <cell r="D164" t="str">
            <v>Moderado</v>
          </cell>
        </row>
        <row r="165">
          <cell r="C165" t="str">
            <v>ImprobableMayor</v>
          </cell>
          <cell r="D165" t="str">
            <v>Moderado</v>
          </cell>
        </row>
        <row r="166">
          <cell r="C166" t="str">
            <v>PosibleMayor</v>
          </cell>
          <cell r="D166" t="str">
            <v>Extremo</v>
          </cell>
        </row>
        <row r="167">
          <cell r="C167" t="str">
            <v>ProbableMayor</v>
          </cell>
          <cell r="D167" t="str">
            <v>Extremo</v>
          </cell>
        </row>
        <row r="168">
          <cell r="C168" t="str">
            <v>Casi seguroMayor</v>
          </cell>
          <cell r="D168" t="str">
            <v>Extremo</v>
          </cell>
        </row>
        <row r="169">
          <cell r="C169" t="str">
            <v>Rara vezCatastrófico</v>
          </cell>
          <cell r="D169" t="str">
            <v>Extremo</v>
          </cell>
        </row>
        <row r="170">
          <cell r="C170" t="str">
            <v>ImprobableCatastrófico</v>
          </cell>
          <cell r="D170" t="str">
            <v>Extremo</v>
          </cell>
        </row>
        <row r="171">
          <cell r="C171" t="str">
            <v>PosibleCatastrófico</v>
          </cell>
          <cell r="D171" t="str">
            <v>Extremo</v>
          </cell>
        </row>
        <row r="172">
          <cell r="C172" t="str">
            <v>ProbableCatastrófico</v>
          </cell>
          <cell r="D172" t="str">
            <v>Extremo</v>
          </cell>
        </row>
        <row r="173">
          <cell r="C173" t="str">
            <v>Casi seguroCatastrófico</v>
          </cell>
          <cell r="D173" t="str">
            <v>Extremo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corrupción"/>
      <sheetName val="Mapa calor-Tablas de referencia"/>
      <sheetName val="Tablas"/>
    </sheetNames>
    <sheetDataSet>
      <sheetData sheetId="0"/>
      <sheetData sheetId="1"/>
      <sheetData sheetId="2">
        <row r="147">
          <cell r="C147" t="str">
            <v>FuerteFuerte</v>
          </cell>
          <cell r="D147" t="str">
            <v>Fuerte</v>
          </cell>
          <cell r="E147" t="str">
            <v xml:space="preserve">No </v>
          </cell>
        </row>
        <row r="148">
          <cell r="C148" t="str">
            <v>FuerteModerado</v>
          </cell>
          <cell r="D148" t="str">
            <v>Moderado</v>
          </cell>
          <cell r="E148" t="str">
            <v>Sí</v>
          </cell>
        </row>
        <row r="149">
          <cell r="C149" t="str">
            <v>FuerteDébil</v>
          </cell>
          <cell r="D149" t="str">
            <v>Débil</v>
          </cell>
          <cell r="E149" t="str">
            <v>Sí</v>
          </cell>
        </row>
        <row r="150">
          <cell r="C150" t="str">
            <v>ModeradoFuerte</v>
          </cell>
          <cell r="D150" t="str">
            <v>Moderado</v>
          </cell>
          <cell r="E150" t="str">
            <v>Sí</v>
          </cell>
        </row>
        <row r="151">
          <cell r="C151" t="str">
            <v>ModeradoModerado</v>
          </cell>
          <cell r="D151" t="str">
            <v>Moderado</v>
          </cell>
          <cell r="E151" t="str">
            <v>Sí</v>
          </cell>
        </row>
        <row r="152">
          <cell r="C152" t="str">
            <v>ModeradoDébil</v>
          </cell>
          <cell r="D152" t="str">
            <v>Débil</v>
          </cell>
          <cell r="E152" t="str">
            <v>Sí</v>
          </cell>
        </row>
        <row r="153">
          <cell r="C153" t="str">
            <v>DébilFuerte</v>
          </cell>
          <cell r="D153" t="str">
            <v>Débil</v>
          </cell>
          <cell r="E153" t="str">
            <v>Sí</v>
          </cell>
        </row>
        <row r="154">
          <cell r="C154" t="str">
            <v>DébilModerado</v>
          </cell>
          <cell r="D154" t="str">
            <v>Débil</v>
          </cell>
          <cell r="E154" t="str">
            <v>Sí</v>
          </cell>
        </row>
        <row r="155">
          <cell r="C155" t="str">
            <v>DébilDébil</v>
          </cell>
          <cell r="D155" t="str">
            <v>Débil</v>
          </cell>
          <cell r="E155" t="str">
            <v>Sí</v>
          </cell>
        </row>
        <row r="159">
          <cell r="C159" t="str">
            <v>Rara vezModerado</v>
          </cell>
          <cell r="D159" t="str">
            <v>Moderado</v>
          </cell>
        </row>
        <row r="160">
          <cell r="C160" t="str">
            <v>ImprobableModerado</v>
          </cell>
          <cell r="D160" t="str">
            <v>Moderado</v>
          </cell>
        </row>
        <row r="161">
          <cell r="C161" t="str">
            <v>PosibleModerado</v>
          </cell>
          <cell r="D161" t="str">
            <v>Alto</v>
          </cell>
        </row>
        <row r="162">
          <cell r="C162" t="str">
            <v>ProbableModerado</v>
          </cell>
          <cell r="D162" t="str">
            <v>Alto</v>
          </cell>
        </row>
        <row r="163">
          <cell r="C163" t="str">
            <v>Casi seguroModerado</v>
          </cell>
          <cell r="D163" t="str">
            <v>Extremo</v>
          </cell>
        </row>
        <row r="164">
          <cell r="C164" t="str">
            <v>Rara vezMayor</v>
          </cell>
          <cell r="D164" t="str">
            <v>Moderado</v>
          </cell>
        </row>
        <row r="165">
          <cell r="C165" t="str">
            <v>ImprobableMayor</v>
          </cell>
          <cell r="D165" t="str">
            <v>Moderado</v>
          </cell>
        </row>
        <row r="166">
          <cell r="C166" t="str">
            <v>PosibleMayor</v>
          </cell>
          <cell r="D166" t="str">
            <v>Extremo</v>
          </cell>
        </row>
        <row r="167">
          <cell r="C167" t="str">
            <v>ProbableMayor</v>
          </cell>
          <cell r="D167" t="str">
            <v>Extremo</v>
          </cell>
        </row>
        <row r="168">
          <cell r="C168" t="str">
            <v>Casi seguroMayor</v>
          </cell>
          <cell r="D168" t="str">
            <v>Extremo</v>
          </cell>
        </row>
        <row r="169">
          <cell r="C169" t="str">
            <v>Rara vezCatastrófico</v>
          </cell>
          <cell r="D169" t="str">
            <v>Extremo</v>
          </cell>
        </row>
        <row r="170">
          <cell r="C170" t="str">
            <v>ImprobableCatastrófico</v>
          </cell>
          <cell r="D170" t="str">
            <v>Extremo</v>
          </cell>
        </row>
        <row r="171">
          <cell r="C171" t="str">
            <v>PosibleCatastrófico</v>
          </cell>
          <cell r="D171" t="str">
            <v>Extremo</v>
          </cell>
        </row>
        <row r="172">
          <cell r="C172" t="str">
            <v>ProbableCatastrófico</v>
          </cell>
          <cell r="D172" t="str">
            <v>Extremo</v>
          </cell>
        </row>
        <row r="173">
          <cell r="C173" t="str">
            <v>Casi seguroCatastrófico</v>
          </cell>
          <cell r="D173" t="str">
            <v>Extremo</v>
          </cell>
        </row>
        <row r="186">
          <cell r="H186" t="str">
            <v>Casi seguroFuerte</v>
          </cell>
          <cell r="I186" t="str">
            <v>Posible</v>
          </cell>
        </row>
        <row r="187">
          <cell r="H187" t="str">
            <v>ProbableFuerte</v>
          </cell>
          <cell r="I187" t="str">
            <v>Improbable</v>
          </cell>
        </row>
        <row r="188">
          <cell r="H188" t="str">
            <v>PosibleFuerte</v>
          </cell>
          <cell r="I188" t="str">
            <v>Rara vez</v>
          </cell>
        </row>
        <row r="189">
          <cell r="H189" t="str">
            <v>ImprobableFuerte</v>
          </cell>
          <cell r="I189" t="str">
            <v>Rara vez</v>
          </cell>
        </row>
        <row r="190">
          <cell r="H190" t="str">
            <v>Rara vezFuerte</v>
          </cell>
          <cell r="I190" t="str">
            <v>Rara vez</v>
          </cell>
        </row>
        <row r="191">
          <cell r="H191" t="str">
            <v>Casi seguroModerado</v>
          </cell>
          <cell r="I191" t="str">
            <v>Probable</v>
          </cell>
        </row>
        <row r="192">
          <cell r="H192" t="str">
            <v>ProbableModerado</v>
          </cell>
          <cell r="I192" t="str">
            <v>Posible</v>
          </cell>
        </row>
        <row r="193">
          <cell r="H193" t="str">
            <v>PosibleModerado</v>
          </cell>
          <cell r="I193" t="str">
            <v>Improbable</v>
          </cell>
        </row>
        <row r="194">
          <cell r="H194" t="str">
            <v>ImprobableModerado</v>
          </cell>
          <cell r="I194" t="str">
            <v>Rara vez</v>
          </cell>
        </row>
        <row r="195">
          <cell r="H195" t="str">
            <v>Rara vezModerado</v>
          </cell>
          <cell r="I195" t="str">
            <v>Rara vez</v>
          </cell>
        </row>
        <row r="196">
          <cell r="H196" t="str">
            <v>Casi seguroDébil</v>
          </cell>
          <cell r="I196" t="str">
            <v>Casi seguro</v>
          </cell>
        </row>
        <row r="197">
          <cell r="H197" t="str">
            <v>ProbableDébil</v>
          </cell>
          <cell r="I197" t="str">
            <v>Probable</v>
          </cell>
        </row>
        <row r="198">
          <cell r="H198" t="str">
            <v>PosibleDébil</v>
          </cell>
          <cell r="I198" t="str">
            <v>Posible</v>
          </cell>
        </row>
        <row r="199">
          <cell r="H199" t="str">
            <v>ImprobableDébil</v>
          </cell>
          <cell r="I199" t="str">
            <v>Improbable</v>
          </cell>
        </row>
        <row r="200">
          <cell r="H200" t="str">
            <v>Rara vezDébil</v>
          </cell>
          <cell r="I200" t="str">
            <v>Rara vez</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corrupción"/>
      <sheetName val="Mapa calor-Tablas de referencia"/>
      <sheetName val="Tablas"/>
    </sheetNames>
    <sheetDataSet>
      <sheetData sheetId="0"/>
      <sheetData sheetId="1"/>
      <sheetData sheetId="2">
        <row r="15">
          <cell r="A15" t="str">
            <v>No se ha presentado en los ultimos 5 años.</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corrupción"/>
      <sheetName val="Mapa calor-Tablas de referencia"/>
      <sheetName val="Tablas"/>
    </sheetNames>
    <sheetDataSet>
      <sheetData sheetId="0"/>
      <sheetData sheetId="1"/>
      <sheetData sheetId="2">
        <row r="15">
          <cell r="A15" t="str">
            <v>No se ha presentado en los ultimos 5 años.</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corrupción"/>
      <sheetName val="Mapa calor-Tablas de referencia"/>
      <sheetName val="Tablas"/>
    </sheetNames>
    <sheetDataSet>
      <sheetData sheetId="0"/>
      <sheetData sheetId="1"/>
      <sheetData sheetId="2"/>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bit.ly/MiHdVEnNidos" TargetMode="External"/><Relationship Id="rId7" Type="http://schemas.openxmlformats.org/officeDocument/2006/relationships/drawing" Target="../drawings/drawing1.xml"/><Relationship Id="rId2" Type="http://schemas.openxmlformats.org/officeDocument/2006/relationships/hyperlink" Target="https://drive.google.com/drive/u/1/folders/1cIrAC6YSf9Bndc64WxfOJbroHF3KBw5u" TargetMode="External"/><Relationship Id="rId1" Type="http://schemas.openxmlformats.org/officeDocument/2006/relationships/hyperlink" Target="https://drive.google.com/drive/u/1/folders/1qOyS7K8_QOMRnokOxOBybryvRdAEJtBx" TargetMode="External"/><Relationship Id="rId6" Type="http://schemas.openxmlformats.org/officeDocument/2006/relationships/printerSettings" Target="../printerSettings/printerSettings1.bin"/><Relationship Id="rId5" Type="http://schemas.openxmlformats.org/officeDocument/2006/relationships/hyperlink" Target="https://docs.google.com/document/d/1-hlWSpQyv2i3DC_Hsv2BM2pPMEljBPAB/edit" TargetMode="External"/><Relationship Id="rId4" Type="http://schemas.openxmlformats.org/officeDocument/2006/relationships/hyperlink" Target="https://docs.google.com/spreadsheets/d/1URuuMiYzVG4zMXdjSJr6qIKuCoU_yoEd7bw5vrlQuho/edit"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U996"/>
  <sheetViews>
    <sheetView tabSelected="1" zoomScale="63" zoomScaleNormal="85" workbookViewId="0">
      <selection activeCell="Q20" sqref="Q20:Q21"/>
    </sheetView>
  </sheetViews>
  <sheetFormatPr baseColWidth="10" defaultColWidth="12.625" defaultRowHeight="15" customHeight="1" x14ac:dyDescent="0.2"/>
  <cols>
    <col min="1" max="1" width="14.625" customWidth="1"/>
    <col min="2" max="2" width="12.625" customWidth="1"/>
    <col min="3" max="3" width="30.25" customWidth="1"/>
    <col min="4" max="4" width="5.25" customWidth="1"/>
    <col min="5" max="5" width="29" customWidth="1"/>
    <col min="6" max="6" width="14.875" customWidth="1"/>
    <col min="7" max="7" width="21.375" customWidth="1"/>
    <col min="8" max="8" width="26" customWidth="1"/>
    <col min="9" max="9" width="13.125" customWidth="1"/>
    <col min="10" max="10" width="7.125" hidden="1" customWidth="1"/>
    <col min="11" max="13" width="5.875" customWidth="1"/>
    <col min="14" max="14" width="7.875" customWidth="1"/>
    <col min="15" max="16" width="5.875" customWidth="1"/>
    <col min="17" max="17" width="7" customWidth="1"/>
    <col min="18" max="18" width="12.25" customWidth="1"/>
    <col min="19" max="19" width="5.875" customWidth="1"/>
    <col min="20" max="20" width="7.375" customWidth="1"/>
    <col min="21" max="26" width="5.875" customWidth="1"/>
    <col min="27" max="27" width="4.625" customWidth="1"/>
    <col min="28" max="28" width="3.625" customWidth="1"/>
    <col min="29" max="29" width="4" customWidth="1"/>
    <col min="30" max="30" width="10.5" hidden="1" customWidth="1"/>
    <col min="31" max="31" width="13.75" customWidth="1"/>
    <col min="32" max="32" width="3.5" hidden="1" customWidth="1"/>
    <col min="33" max="33" width="14.125" customWidth="1"/>
    <col min="34" max="34" width="35.375" customWidth="1"/>
    <col min="35" max="35" width="36.625" customWidth="1"/>
    <col min="36" max="36" width="10.25" customWidth="1"/>
    <col min="37" max="37" width="2.875" hidden="1" customWidth="1"/>
    <col min="38" max="38" width="11.25" customWidth="1"/>
    <col min="39" max="39" width="5.375" hidden="1" customWidth="1"/>
    <col min="40" max="40" width="10.25" customWidth="1"/>
    <col min="41" max="41" width="4.875" hidden="1" customWidth="1"/>
    <col min="42" max="42" width="9.5" customWidth="1"/>
    <col min="43" max="43" width="4.75" hidden="1" customWidth="1"/>
    <col min="44" max="44" width="10.25" customWidth="1"/>
    <col min="45" max="45" width="6.75" hidden="1" customWidth="1"/>
    <col min="46" max="46" width="15.75" customWidth="1"/>
    <col min="47" max="47" width="5.75" hidden="1" customWidth="1"/>
    <col min="48" max="48" width="11.75" customWidth="1"/>
    <col min="49" max="49" width="4" hidden="1" customWidth="1"/>
    <col min="50" max="50" width="6.25" hidden="1" customWidth="1"/>
    <col min="51" max="51" width="14" customWidth="1"/>
    <col min="52" max="52" width="14.75" customWidth="1"/>
    <col min="53" max="53" width="12.5" customWidth="1"/>
    <col min="54" max="54" width="11.125" customWidth="1"/>
    <col min="55" max="55" width="14.25" customWidth="1"/>
    <col min="56" max="56" width="14.375" customWidth="1"/>
    <col min="57" max="57" width="26" customWidth="1"/>
    <col min="58" max="58" width="5.625" customWidth="1"/>
    <col min="59" max="59" width="14.125" customWidth="1"/>
    <col min="60" max="60" width="14.5" hidden="1" customWidth="1"/>
    <col min="61" max="61" width="14.25" customWidth="1"/>
    <col min="62" max="62" width="17.375" hidden="1" customWidth="1"/>
    <col min="63" max="63" width="15.125" customWidth="1"/>
    <col min="64" max="64" width="14.25" customWidth="1"/>
    <col min="65" max="65" width="27.75" customWidth="1"/>
    <col min="66" max="66" width="20.625" customWidth="1"/>
    <col min="67" max="68" width="15.625" customWidth="1"/>
    <col min="69" max="69" width="22.625" customWidth="1"/>
    <col min="70" max="70" width="14.5" customWidth="1"/>
    <col min="71" max="71" width="73.625" customWidth="1"/>
    <col min="72" max="72" width="62.375" customWidth="1"/>
  </cols>
  <sheetData>
    <row r="1" spans="1:73" ht="22.5" customHeight="1" x14ac:dyDescent="0.2">
      <c r="A1" s="121"/>
      <c r="B1" s="123"/>
      <c r="C1" s="123"/>
      <c r="D1" s="139" t="s">
        <v>0</v>
      </c>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51" t="s">
        <v>1</v>
      </c>
    </row>
    <row r="2" spans="1:73" ht="22.5" customHeight="1" x14ac:dyDescent="0.2">
      <c r="A2" s="123"/>
      <c r="B2" s="171"/>
      <c r="C2" s="123"/>
      <c r="D2" s="163" t="s">
        <v>359</v>
      </c>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c r="BT2" s="51" t="s">
        <v>402</v>
      </c>
    </row>
    <row r="3" spans="1:73" ht="22.5" customHeight="1" x14ac:dyDescent="0.2">
      <c r="A3" s="123"/>
      <c r="B3" s="123"/>
      <c r="C3" s="12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51" t="s">
        <v>403</v>
      </c>
    </row>
    <row r="4" spans="1:73" ht="16.5" thickBot="1"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29"/>
      <c r="BT4" s="1"/>
    </row>
    <row r="5" spans="1:73" ht="15.75" x14ac:dyDescent="0.25">
      <c r="A5" s="172" t="s">
        <v>2</v>
      </c>
      <c r="B5" s="173"/>
      <c r="C5" s="174"/>
      <c r="D5" s="168" t="s">
        <v>3</v>
      </c>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70"/>
      <c r="AH5" s="164" t="s">
        <v>4</v>
      </c>
      <c r="AI5" s="165"/>
      <c r="AJ5" s="165"/>
      <c r="AK5" s="165"/>
      <c r="AL5" s="165"/>
      <c r="AM5" s="165"/>
      <c r="AN5" s="165"/>
      <c r="AO5" s="165"/>
      <c r="AP5" s="165"/>
      <c r="AQ5" s="165"/>
      <c r="AR5" s="165"/>
      <c r="AS5" s="165"/>
      <c r="AT5" s="165"/>
      <c r="AU5" s="165"/>
      <c r="AV5" s="165"/>
      <c r="AW5" s="165"/>
      <c r="AX5" s="165"/>
      <c r="AY5" s="165"/>
      <c r="AZ5" s="165"/>
      <c r="BA5" s="165"/>
      <c r="BB5" s="165"/>
      <c r="BC5" s="165"/>
      <c r="BD5" s="165"/>
      <c r="BE5" s="165"/>
      <c r="BF5" s="165"/>
      <c r="BG5" s="165"/>
      <c r="BH5" s="165"/>
      <c r="BI5" s="165"/>
      <c r="BJ5" s="165"/>
      <c r="BK5" s="165"/>
      <c r="BL5" s="166"/>
      <c r="BM5" s="157" t="s">
        <v>304</v>
      </c>
      <c r="BN5" s="158"/>
      <c r="BO5" s="158"/>
      <c r="BP5" s="158"/>
      <c r="BQ5" s="158"/>
      <c r="BR5" s="159"/>
      <c r="BS5" s="161" t="s">
        <v>229</v>
      </c>
      <c r="BT5" s="162"/>
    </row>
    <row r="6" spans="1:73" ht="21" customHeight="1" x14ac:dyDescent="0.2">
      <c r="A6" s="145" t="s">
        <v>5</v>
      </c>
      <c r="B6" s="145" t="s">
        <v>6</v>
      </c>
      <c r="C6" s="145" t="s">
        <v>7</v>
      </c>
      <c r="D6" s="145" t="s">
        <v>8</v>
      </c>
      <c r="E6" s="145" t="s">
        <v>9</v>
      </c>
      <c r="F6" s="145" t="s">
        <v>10</v>
      </c>
      <c r="G6" s="146" t="s">
        <v>285</v>
      </c>
      <c r="H6" s="123"/>
      <c r="I6" s="147" t="s">
        <v>11</v>
      </c>
      <c r="J6" s="148" t="s">
        <v>12</v>
      </c>
      <c r="K6" s="152" t="s">
        <v>13</v>
      </c>
      <c r="L6" s="123"/>
      <c r="M6" s="123"/>
      <c r="N6" s="123"/>
      <c r="O6" s="123"/>
      <c r="P6" s="123"/>
      <c r="Q6" s="123"/>
      <c r="R6" s="123"/>
      <c r="S6" s="123"/>
      <c r="T6" s="123"/>
      <c r="U6" s="123"/>
      <c r="V6" s="123"/>
      <c r="W6" s="123"/>
      <c r="X6" s="123"/>
      <c r="Y6" s="123"/>
      <c r="Z6" s="123"/>
      <c r="AA6" s="123"/>
      <c r="AB6" s="123"/>
      <c r="AC6" s="123"/>
      <c r="AD6" s="85"/>
      <c r="AE6" s="150" t="s">
        <v>14</v>
      </c>
      <c r="AF6" s="86"/>
      <c r="AG6" s="150" t="s">
        <v>15</v>
      </c>
      <c r="AH6" s="150" t="s">
        <v>291</v>
      </c>
      <c r="AI6" s="148" t="s">
        <v>292</v>
      </c>
      <c r="AJ6" s="148" t="s">
        <v>293</v>
      </c>
      <c r="AK6" s="148"/>
      <c r="AL6" s="148"/>
      <c r="AM6" s="148"/>
      <c r="AN6" s="148"/>
      <c r="AO6" s="148"/>
      <c r="AP6" s="148"/>
      <c r="AQ6" s="148"/>
      <c r="AR6" s="148"/>
      <c r="AS6" s="148"/>
      <c r="AT6" s="148"/>
      <c r="AU6" s="148"/>
      <c r="AV6" s="148"/>
      <c r="AW6" s="148"/>
      <c r="AX6" s="148"/>
      <c r="AY6" s="148"/>
      <c r="AZ6" s="148" t="s">
        <v>288</v>
      </c>
      <c r="BA6" s="148"/>
      <c r="BB6" s="87"/>
      <c r="BC6" s="148" t="s">
        <v>287</v>
      </c>
      <c r="BD6" s="148"/>
      <c r="BE6" s="148"/>
      <c r="BF6" s="148"/>
      <c r="BG6" s="148"/>
      <c r="BH6" s="87"/>
      <c r="BI6" s="148" t="s">
        <v>289</v>
      </c>
      <c r="BJ6" s="148"/>
      <c r="BK6" s="148"/>
      <c r="BL6" s="167" t="s">
        <v>18</v>
      </c>
      <c r="BM6" s="139" t="s">
        <v>303</v>
      </c>
      <c r="BN6" s="139" t="s">
        <v>19</v>
      </c>
      <c r="BO6" s="139" t="s">
        <v>20</v>
      </c>
      <c r="BP6" s="139" t="s">
        <v>21</v>
      </c>
      <c r="BQ6" s="139" t="s">
        <v>230</v>
      </c>
      <c r="BR6" s="139" t="s">
        <v>231</v>
      </c>
      <c r="BS6" s="160" t="s">
        <v>413</v>
      </c>
      <c r="BT6" s="160" t="s">
        <v>302</v>
      </c>
    </row>
    <row r="7" spans="1:73" ht="144.6" customHeight="1" x14ac:dyDescent="0.2">
      <c r="A7" s="123"/>
      <c r="B7" s="123"/>
      <c r="C7" s="123"/>
      <c r="D7" s="123"/>
      <c r="E7" s="123"/>
      <c r="F7" s="123"/>
      <c r="G7" s="123"/>
      <c r="H7" s="123"/>
      <c r="I7" s="123"/>
      <c r="J7" s="149"/>
      <c r="K7" s="88" t="s">
        <v>22</v>
      </c>
      <c r="L7" s="88" t="s">
        <v>23</v>
      </c>
      <c r="M7" s="88" t="s">
        <v>24</v>
      </c>
      <c r="N7" s="88" t="s">
        <v>25</v>
      </c>
      <c r="O7" s="88" t="s">
        <v>26</v>
      </c>
      <c r="P7" s="88" t="s">
        <v>27</v>
      </c>
      <c r="Q7" s="88" t="s">
        <v>28</v>
      </c>
      <c r="R7" s="88" t="s">
        <v>29</v>
      </c>
      <c r="S7" s="88" t="s">
        <v>30</v>
      </c>
      <c r="T7" s="88" t="s">
        <v>31</v>
      </c>
      <c r="U7" s="88" t="s">
        <v>32</v>
      </c>
      <c r="V7" s="88" t="s">
        <v>33</v>
      </c>
      <c r="W7" s="88" t="s">
        <v>34</v>
      </c>
      <c r="X7" s="88" t="s">
        <v>35</v>
      </c>
      <c r="Y7" s="88" t="s">
        <v>36</v>
      </c>
      <c r="Z7" s="88" t="s">
        <v>37</v>
      </c>
      <c r="AA7" s="88" t="s">
        <v>38</v>
      </c>
      <c r="AB7" s="88" t="s">
        <v>39</v>
      </c>
      <c r="AC7" s="88" t="s">
        <v>40</v>
      </c>
      <c r="AD7" s="89"/>
      <c r="AE7" s="151"/>
      <c r="AF7" s="90"/>
      <c r="AG7" s="151"/>
      <c r="AH7" s="150"/>
      <c r="AI7" s="140"/>
      <c r="AJ7" s="91" t="s">
        <v>247</v>
      </c>
      <c r="AK7" s="91"/>
      <c r="AL7" s="92" t="s">
        <v>248</v>
      </c>
      <c r="AM7" s="92"/>
      <c r="AN7" s="92" t="s">
        <v>249</v>
      </c>
      <c r="AO7" s="92"/>
      <c r="AP7" s="92" t="s">
        <v>250</v>
      </c>
      <c r="AQ7" s="92"/>
      <c r="AR7" s="92" t="s">
        <v>251</v>
      </c>
      <c r="AS7" s="92"/>
      <c r="AT7" s="92" t="s">
        <v>252</v>
      </c>
      <c r="AU7" s="92"/>
      <c r="AV7" s="92" t="s">
        <v>273</v>
      </c>
      <c r="AW7" s="92"/>
      <c r="AX7" s="92"/>
      <c r="AY7" s="93" t="s">
        <v>274</v>
      </c>
      <c r="AZ7" s="93" t="s">
        <v>294</v>
      </c>
      <c r="BA7" s="93" t="s">
        <v>281</v>
      </c>
      <c r="BB7" s="93"/>
      <c r="BC7" s="93" t="s">
        <v>286</v>
      </c>
      <c r="BD7" s="93" t="s">
        <v>284</v>
      </c>
      <c r="BE7" s="93" t="s">
        <v>295</v>
      </c>
      <c r="BF7" s="93"/>
      <c r="BG7" s="93" t="s">
        <v>287</v>
      </c>
      <c r="BH7" s="93"/>
      <c r="BI7" s="93" t="s">
        <v>16</v>
      </c>
      <c r="BJ7" s="93"/>
      <c r="BK7" s="93" t="s">
        <v>17</v>
      </c>
      <c r="BL7" s="140"/>
      <c r="BM7" s="140"/>
      <c r="BN7" s="140"/>
      <c r="BO7" s="140"/>
      <c r="BP7" s="140"/>
      <c r="BQ7" s="140"/>
      <c r="BR7" s="140"/>
      <c r="BS7" s="160"/>
      <c r="BT7" s="160"/>
    </row>
    <row r="8" spans="1:73" ht="165" customHeight="1" x14ac:dyDescent="0.25">
      <c r="A8" s="133" t="s">
        <v>45</v>
      </c>
      <c r="B8" s="179" t="s">
        <v>46</v>
      </c>
      <c r="C8" s="178" t="s">
        <v>47</v>
      </c>
      <c r="D8" s="121">
        <v>1</v>
      </c>
      <c r="E8" s="133" t="s">
        <v>57</v>
      </c>
      <c r="F8" s="133" t="s">
        <v>67</v>
      </c>
      <c r="G8" s="133" t="s">
        <v>239</v>
      </c>
      <c r="H8" s="133" t="str">
        <f>IFERROR(VLOOKUP(G8,Tablas!$A$15:$D$19,4,0)," ")</f>
        <v>El evento podrá ocurrir en algún momento</v>
      </c>
      <c r="I8" s="121" t="str">
        <f>IFERROR(VLOOKUP(G8,Tablas!$A$15:$C$19,3,0)," ")</f>
        <v>Posible</v>
      </c>
      <c r="J8" s="52" t="str">
        <f>IFERROR(VLOOKUP(G8,Tablas!$A$15:$B$19,2,0)," ")</f>
        <v>Posible</v>
      </c>
      <c r="K8" s="138" t="s">
        <v>49</v>
      </c>
      <c r="L8" s="138"/>
      <c r="M8" s="138"/>
      <c r="N8" s="138" t="s">
        <v>49</v>
      </c>
      <c r="O8" s="138" t="s">
        <v>49</v>
      </c>
      <c r="P8" s="138"/>
      <c r="Q8" s="138" t="s">
        <v>49</v>
      </c>
      <c r="R8" s="138" t="s">
        <v>49</v>
      </c>
      <c r="S8" s="138"/>
      <c r="T8" s="138"/>
      <c r="U8" s="138" t="s">
        <v>49</v>
      </c>
      <c r="V8" s="138" t="s">
        <v>49</v>
      </c>
      <c r="W8" s="138"/>
      <c r="X8" s="138"/>
      <c r="Y8" s="138" t="s">
        <v>49</v>
      </c>
      <c r="Z8" s="138"/>
      <c r="AA8" s="138" t="s">
        <v>49</v>
      </c>
      <c r="AB8" s="138"/>
      <c r="AC8" s="138"/>
      <c r="AD8" s="53">
        <f t="shared" ref="AD8:AD12" si="0">COUNTIF(K8:AC8,"X")</f>
        <v>9</v>
      </c>
      <c r="AE8" s="121" t="str">
        <f t="shared" ref="AE8:AE12" si="1">IF(AD8=0," ",IF(AD8&lt;6,"Moderado",IF(AD8&lt;12,"Mayor",IF(AD8&lt;20,"Catastrófico"))))</f>
        <v>Mayor</v>
      </c>
      <c r="AF8" s="52" t="str">
        <f>CONCATENATE(I8,AE8)</f>
        <v>PosibleMayor</v>
      </c>
      <c r="AG8" s="121" t="str">
        <f>IFERROR(VLOOKUP(AF8,Tablas!$C$159:$D$173,2,0)," ")</f>
        <v>Extremo</v>
      </c>
      <c r="AH8" s="68" t="s">
        <v>305</v>
      </c>
      <c r="AI8" s="68" t="s">
        <v>306</v>
      </c>
      <c r="AJ8" s="68" t="s">
        <v>254</v>
      </c>
      <c r="AK8" s="65">
        <f>IFERROR(VLOOKUP(AJ8,Tablas!$B$115:$C$116,2,0)," ")</f>
        <v>15</v>
      </c>
      <c r="AL8" s="68" t="s">
        <v>256</v>
      </c>
      <c r="AM8" s="65">
        <f>IFERROR(VLOOKUP(AL8,Tablas!$B$118:$C$119,2,0)," ")</f>
        <v>15</v>
      </c>
      <c r="AN8" s="68" t="s">
        <v>258</v>
      </c>
      <c r="AO8" s="65">
        <f>IFERROR(VLOOKUP(AN8,Tablas!$B$121:$C$122,2,0)," ")</f>
        <v>15</v>
      </c>
      <c r="AP8" s="68" t="s">
        <v>260</v>
      </c>
      <c r="AQ8" s="65">
        <f>IFERROR(VLOOKUP(AP8,Tablas!$B$124:$C$126,2,0)," ")</f>
        <v>15</v>
      </c>
      <c r="AR8" s="68" t="s">
        <v>263</v>
      </c>
      <c r="AS8" s="65">
        <f>IFERROR(VLOOKUP(AR8,Tablas!$B$128:$C$129,2,0)," ")</f>
        <v>15</v>
      </c>
      <c r="AT8" s="68" t="s">
        <v>265</v>
      </c>
      <c r="AU8" s="65">
        <f>IFERROR(VLOOKUP(AT8,Tablas!$B$131:$C$132,2,0)," ")</f>
        <v>15</v>
      </c>
      <c r="AV8" s="68" t="s">
        <v>267</v>
      </c>
      <c r="AW8" s="65">
        <f>IFERROR(VLOOKUP(AV8,Tablas!$B$134:$C$136,2,0)," ")</f>
        <v>15</v>
      </c>
      <c r="AX8" s="68">
        <v>105</v>
      </c>
      <c r="AY8" s="63" t="str">
        <f t="shared" ref="AY8:AY10" si="2">IF(AX8=0," ",IF(AX8&lt;85,"Débil",IF(AX8&lt;95,"Moderado",IF(AX8&gt;96,"Fuerte"))))</f>
        <v>Fuerte</v>
      </c>
      <c r="AZ8" s="68" t="s">
        <v>278</v>
      </c>
      <c r="BA8" s="54" t="s">
        <v>279</v>
      </c>
      <c r="BB8" s="54" t="s">
        <v>308</v>
      </c>
      <c r="BC8" s="54" t="s">
        <v>279</v>
      </c>
      <c r="BD8" s="68" t="s">
        <v>309</v>
      </c>
      <c r="BE8" s="68"/>
      <c r="BF8" s="63">
        <f>+AX8</f>
        <v>105</v>
      </c>
      <c r="BG8" s="121" t="str">
        <f>IF(BF8=0," ",IF(BF8&lt;50,"Débil",IF(BF8&lt;99,"Moderado",IF(BF8&gt;100,"Fuerte"))))</f>
        <v>Fuerte</v>
      </c>
      <c r="BH8" s="63" t="str">
        <f>CONCATENATE(I8,BG8)</f>
        <v>PosibleFuerte</v>
      </c>
      <c r="BI8" s="121" t="str">
        <f>IFERROR(VLOOKUP(BH8,Tablas!$H$186:$I$200,2,0)," ")</f>
        <v>Rara vez</v>
      </c>
      <c r="BJ8" s="63" t="str">
        <f>CONCATENATE(BI8,AE8)</f>
        <v>Rara vezMayor</v>
      </c>
      <c r="BK8" s="121" t="str">
        <f>IFERROR(VLOOKUP(BJ8,Tablas!$C$159:$D$173,2,0)," ")</f>
        <v>Moderado</v>
      </c>
      <c r="BL8" s="133" t="s">
        <v>56</v>
      </c>
      <c r="BM8" s="122" t="s">
        <v>311</v>
      </c>
      <c r="BN8" s="133" t="s">
        <v>312</v>
      </c>
      <c r="BO8" s="176">
        <v>44772</v>
      </c>
      <c r="BP8" s="176">
        <v>44804</v>
      </c>
      <c r="BQ8" s="133"/>
      <c r="BR8" s="133" t="s">
        <v>313</v>
      </c>
      <c r="BS8" s="181" t="s">
        <v>414</v>
      </c>
      <c r="BT8" s="177" t="s">
        <v>407</v>
      </c>
      <c r="BU8" s="83"/>
    </row>
    <row r="9" spans="1:73" ht="66" customHeight="1" x14ac:dyDescent="0.25">
      <c r="A9" s="133"/>
      <c r="B9" s="179"/>
      <c r="C9" s="178"/>
      <c r="D9" s="121"/>
      <c r="E9" s="133"/>
      <c r="F9" s="133"/>
      <c r="G9" s="133"/>
      <c r="H9" s="133"/>
      <c r="I9" s="121"/>
      <c r="J9" s="52"/>
      <c r="K9" s="138"/>
      <c r="L9" s="138"/>
      <c r="M9" s="138"/>
      <c r="N9" s="138"/>
      <c r="O9" s="138"/>
      <c r="P9" s="138"/>
      <c r="Q9" s="138"/>
      <c r="R9" s="138"/>
      <c r="S9" s="138"/>
      <c r="T9" s="138"/>
      <c r="U9" s="138"/>
      <c r="V9" s="138"/>
      <c r="W9" s="138"/>
      <c r="X9" s="138"/>
      <c r="Y9" s="138"/>
      <c r="Z9" s="138"/>
      <c r="AA9" s="138"/>
      <c r="AB9" s="138"/>
      <c r="AC9" s="138"/>
      <c r="AD9" s="53"/>
      <c r="AE9" s="121"/>
      <c r="AF9" s="52"/>
      <c r="AG9" s="121"/>
      <c r="AH9" s="70" t="s">
        <v>305</v>
      </c>
      <c r="AI9" s="68" t="s">
        <v>307</v>
      </c>
      <c r="AJ9" s="68" t="s">
        <v>254</v>
      </c>
      <c r="AK9" s="65">
        <f>IFERROR(VLOOKUP(AJ9,Tablas!$B$115:$C$116,2,0)," ")</f>
        <v>15</v>
      </c>
      <c r="AL9" s="68" t="s">
        <v>257</v>
      </c>
      <c r="AM9" s="65">
        <f>IFERROR(VLOOKUP(AL9,Tablas!$B$118:$C$119,2,0)," ")</f>
        <v>0</v>
      </c>
      <c r="AN9" s="68" t="s">
        <v>259</v>
      </c>
      <c r="AO9" s="65">
        <f>IFERROR(VLOOKUP(AN9,Tablas!$B$121:$C$122,2,0)," ")</f>
        <v>0</v>
      </c>
      <c r="AP9" s="68" t="s">
        <v>260</v>
      </c>
      <c r="AQ9" s="65">
        <f>IFERROR(VLOOKUP(AP9,Tablas!$B$124:$C$126,2,0)," ")</f>
        <v>15</v>
      </c>
      <c r="AR9" s="68" t="s">
        <v>263</v>
      </c>
      <c r="AS9" s="65">
        <f>IFERROR(VLOOKUP(AR9,Tablas!$B$128:$C$129,2,0)," ")</f>
        <v>15</v>
      </c>
      <c r="AT9" s="68" t="s">
        <v>265</v>
      </c>
      <c r="AU9" s="65">
        <f>IFERROR(VLOOKUP(AT9,Tablas!$B$131:$C$132,2,0)," ")</f>
        <v>15</v>
      </c>
      <c r="AV9" s="68" t="s">
        <v>267</v>
      </c>
      <c r="AW9" s="65">
        <f>IFERROR(VLOOKUP(AV9,Tablas!$B$134:$C$136,2,0)," ")</f>
        <v>15</v>
      </c>
      <c r="AX9" s="68">
        <v>75</v>
      </c>
      <c r="AY9" s="63" t="str">
        <f t="shared" si="2"/>
        <v>Débil</v>
      </c>
      <c r="AZ9" s="68" t="s">
        <v>278</v>
      </c>
      <c r="BA9" s="54" t="s">
        <v>279</v>
      </c>
      <c r="BB9" s="55" t="s">
        <v>310</v>
      </c>
      <c r="BC9" s="55" t="s">
        <v>280</v>
      </c>
      <c r="BD9" s="68" t="s">
        <v>283</v>
      </c>
      <c r="BE9" s="68" t="s">
        <v>314</v>
      </c>
      <c r="BF9" s="63"/>
      <c r="BG9" s="121"/>
      <c r="BH9" s="63"/>
      <c r="BI9" s="121"/>
      <c r="BJ9" s="63"/>
      <c r="BK9" s="121"/>
      <c r="BL9" s="133"/>
      <c r="BM9" s="122"/>
      <c r="BN9" s="133"/>
      <c r="BO9" s="133"/>
      <c r="BP9" s="133"/>
      <c r="BQ9" s="133"/>
      <c r="BR9" s="133"/>
      <c r="BS9" s="181"/>
      <c r="BT9" s="177"/>
      <c r="BU9" s="83"/>
    </row>
    <row r="10" spans="1:73" ht="358.9" customHeight="1" x14ac:dyDescent="0.25">
      <c r="A10" s="133"/>
      <c r="B10" s="94" t="s">
        <v>60</v>
      </c>
      <c r="C10" s="95" t="s">
        <v>61</v>
      </c>
      <c r="D10" s="63">
        <v>2</v>
      </c>
      <c r="E10" s="78" t="s">
        <v>360</v>
      </c>
      <c r="F10" s="78" t="s">
        <v>67</v>
      </c>
      <c r="G10" s="72" t="s">
        <v>239</v>
      </c>
      <c r="H10" s="65" t="str">
        <f>IFERROR(VLOOKUP(G10,Tablas!$A$15:$D$19,4,0)," ")</f>
        <v>El evento podrá ocurrir en algún momento</v>
      </c>
      <c r="I10" s="80" t="str">
        <f>IFERROR(VLOOKUP(G10,Tablas!$A$15:$C$19,3,0)," ")</f>
        <v>Posible</v>
      </c>
      <c r="J10" s="52" t="str">
        <f>IFERROR(VLOOKUP(G10,Tablas!$A$15:$B$19,2,0)," ")</f>
        <v>Posible</v>
      </c>
      <c r="K10" s="52" t="s">
        <v>49</v>
      </c>
      <c r="L10" s="52"/>
      <c r="M10" s="52" t="s">
        <v>49</v>
      </c>
      <c r="N10" s="52" t="s">
        <v>49</v>
      </c>
      <c r="O10" s="52" t="s">
        <v>49</v>
      </c>
      <c r="P10" s="52" t="s">
        <v>49</v>
      </c>
      <c r="Q10" s="52"/>
      <c r="R10" s="52" t="s">
        <v>49</v>
      </c>
      <c r="S10" s="52"/>
      <c r="T10" s="52"/>
      <c r="U10" s="52" t="s">
        <v>49</v>
      </c>
      <c r="V10" s="52" t="s">
        <v>49</v>
      </c>
      <c r="W10" s="52"/>
      <c r="X10" s="52" t="s">
        <v>49</v>
      </c>
      <c r="Y10" s="52" t="s">
        <v>49</v>
      </c>
      <c r="Z10" s="52"/>
      <c r="AA10" s="52" t="s">
        <v>49</v>
      </c>
      <c r="AB10" s="52"/>
      <c r="AC10" s="52"/>
      <c r="AD10" s="53">
        <f t="shared" si="0"/>
        <v>11</v>
      </c>
      <c r="AE10" s="63" t="str">
        <f t="shared" si="1"/>
        <v>Mayor</v>
      </c>
      <c r="AF10" s="52" t="str">
        <f>CONCATENATE(I10,AE10)</f>
        <v>PosibleMayor</v>
      </c>
      <c r="AG10" s="63" t="str">
        <f>IFERROR(VLOOKUP(AF10,Tablas!$C$159:$D$173,2,0)," ")</f>
        <v>Extremo</v>
      </c>
      <c r="AH10" s="70" t="s">
        <v>315</v>
      </c>
      <c r="AI10" s="70" t="s">
        <v>368</v>
      </c>
      <c r="AJ10" s="65" t="s">
        <v>254</v>
      </c>
      <c r="AK10" s="65">
        <f>IFERROR(VLOOKUP(AJ10,Tablas!$B$115:$C$116,2,0)," ")</f>
        <v>15</v>
      </c>
      <c r="AL10" s="65" t="s">
        <v>256</v>
      </c>
      <c r="AM10" s="65">
        <f>IFERROR(VLOOKUP(AL10,Tablas!$B$118:$C$119,2,0)," ")</f>
        <v>15</v>
      </c>
      <c r="AN10" s="65" t="s">
        <v>258</v>
      </c>
      <c r="AO10" s="65">
        <f>IFERROR(VLOOKUP(AN10,Tablas!$B$121:$C$122,2,0)," ")</f>
        <v>15</v>
      </c>
      <c r="AP10" s="74" t="s">
        <v>260</v>
      </c>
      <c r="AQ10" s="65">
        <f>IFERROR(VLOOKUP(AP10,Tablas!$B$124:$C$126,2,0)," ")</f>
        <v>15</v>
      </c>
      <c r="AR10" s="65" t="s">
        <v>264</v>
      </c>
      <c r="AS10" s="65">
        <f>IFERROR(VLOOKUP(AR10,Tablas!$B$128:$C$129,2,0)," ")</f>
        <v>0</v>
      </c>
      <c r="AT10" s="65" t="s">
        <v>265</v>
      </c>
      <c r="AU10" s="65">
        <f>IFERROR(VLOOKUP(AT10,Tablas!$B$131:$C$132,2,0)," ")</f>
        <v>15</v>
      </c>
      <c r="AV10" s="65" t="s">
        <v>267</v>
      </c>
      <c r="AW10" s="65">
        <f>IFERROR(VLOOKUP(AV10,Tablas!$B$134:$C$136,2,0)," ")</f>
        <v>15</v>
      </c>
      <c r="AX10" s="65">
        <f>IFERROR(+AK10+AM10+AO10+AQ10+AS10+AU10+AW10,0)</f>
        <v>90</v>
      </c>
      <c r="AY10" s="63" t="str">
        <f t="shared" si="2"/>
        <v>Moderado</v>
      </c>
      <c r="AZ10" s="65" t="s">
        <v>276</v>
      </c>
      <c r="BA10" s="63" t="str">
        <f>IFERROR(VLOOKUP(AZ10,Tablas!$A$141:$B$143,2,0)," ")</f>
        <v>Moderado</v>
      </c>
      <c r="BB10" s="63" t="str">
        <f>CONCATENATE(AY10,BA10)</f>
        <v>ModeradoModerado</v>
      </c>
      <c r="BC10" s="63" t="str">
        <f>IFERROR(VLOOKUP(BB10,Tablas!$C$147:$D$155,2,0)," ")</f>
        <v>Moderado</v>
      </c>
      <c r="BD10" s="63" t="str">
        <f>IFERROR(VLOOKUP(BC10,Tablas!$D$147:$E$155,2,0)," ")</f>
        <v>Sí</v>
      </c>
      <c r="BE10" s="64" t="s">
        <v>316</v>
      </c>
      <c r="BF10" s="63">
        <f>+AX10</f>
        <v>90</v>
      </c>
      <c r="BG10" s="63" t="str">
        <f>IF(BF10=0," ",IF(BF10&lt;50,"Débil",IF(BF10&lt;99,"Moderado",IF(BF10&gt;100,"Fuerte"))))</f>
        <v>Moderado</v>
      </c>
      <c r="BH10" s="63" t="str">
        <f>CONCATENATE(I10,BG10)</f>
        <v>PosibleModerado</v>
      </c>
      <c r="BI10" s="63" t="str">
        <f>IFERROR(VLOOKUP(BH10,Tablas!$H$186:$I$200,2,0)," ")</f>
        <v>Improbable</v>
      </c>
      <c r="BJ10" s="63" t="str">
        <f>CONCATENATE(BI10,AE10)</f>
        <v>ImprobableMayor</v>
      </c>
      <c r="BK10" s="63" t="str">
        <f>IFERROR(VLOOKUP(BJ10,Tablas!$C$159:$D$173,2,0)," ")</f>
        <v>Moderado</v>
      </c>
      <c r="BL10" s="64" t="s">
        <v>56</v>
      </c>
      <c r="BM10" s="65" t="s">
        <v>361</v>
      </c>
      <c r="BN10" s="65" t="s">
        <v>317</v>
      </c>
      <c r="BO10" s="65" t="s">
        <v>369</v>
      </c>
      <c r="BP10" s="65" t="s">
        <v>370</v>
      </c>
      <c r="BQ10" s="77" t="s">
        <v>371</v>
      </c>
      <c r="BR10" s="65" t="s">
        <v>372</v>
      </c>
      <c r="BS10" s="77" t="s">
        <v>415</v>
      </c>
      <c r="BT10" s="72" t="s">
        <v>408</v>
      </c>
      <c r="BU10" s="84"/>
    </row>
    <row r="11" spans="1:73" ht="202.15" customHeight="1" x14ac:dyDescent="0.25">
      <c r="A11" s="122" t="s">
        <v>63</v>
      </c>
      <c r="B11" s="119" t="s">
        <v>64</v>
      </c>
      <c r="C11" s="122" t="s">
        <v>65</v>
      </c>
      <c r="D11" s="63">
        <v>3</v>
      </c>
      <c r="E11" s="96" t="s">
        <v>364</v>
      </c>
      <c r="F11" s="78" t="s">
        <v>67</v>
      </c>
      <c r="G11" s="65" t="s">
        <v>238</v>
      </c>
      <c r="H11" s="65" t="str">
        <f>IFERROR(VLOOKUP(G11,Tablas!$A$15:$D$19,4,0)," ")</f>
        <v>El evento puede ocurrir en algún momento</v>
      </c>
      <c r="I11" s="80" t="str">
        <f>IFERROR(VLOOKUP(G11,Tablas!$A$15:$C$19,3,0)," ")</f>
        <v>Improbable</v>
      </c>
      <c r="J11" s="52" t="str">
        <f>IFERROR(VLOOKUP(G11,Tablas!$A$15:$B$19,2,0)," ")</f>
        <v>Improbable</v>
      </c>
      <c r="K11" s="52" t="s">
        <v>49</v>
      </c>
      <c r="L11" s="52" t="s">
        <v>49</v>
      </c>
      <c r="M11" s="63" t="s">
        <v>49</v>
      </c>
      <c r="N11" s="63" t="s">
        <v>49</v>
      </c>
      <c r="O11" s="52"/>
      <c r="P11" s="97" t="s">
        <v>49</v>
      </c>
      <c r="Q11" s="52" t="s">
        <v>49</v>
      </c>
      <c r="R11" s="63" t="s">
        <v>49</v>
      </c>
      <c r="S11" s="63"/>
      <c r="T11" s="63"/>
      <c r="U11" s="63" t="s">
        <v>49</v>
      </c>
      <c r="V11" s="52"/>
      <c r="W11" s="63"/>
      <c r="X11" s="52"/>
      <c r="Y11" s="63" t="s">
        <v>49</v>
      </c>
      <c r="Z11" s="63"/>
      <c r="AA11" s="52" t="s">
        <v>49</v>
      </c>
      <c r="AB11" s="52" t="s">
        <v>49</v>
      </c>
      <c r="AC11" s="52"/>
      <c r="AD11" s="53">
        <f t="shared" si="0"/>
        <v>11</v>
      </c>
      <c r="AE11" s="63" t="str">
        <f t="shared" si="1"/>
        <v>Mayor</v>
      </c>
      <c r="AF11" s="52" t="str">
        <f>CONCATENATE(I11,AE11)</f>
        <v>ImprobableMayor</v>
      </c>
      <c r="AG11" s="63" t="str">
        <f>IFERROR(VLOOKUP(AF11,Tablas!$C$159:$D$173,2,0)," ")</f>
        <v>Moderado</v>
      </c>
      <c r="AH11" s="98" t="s">
        <v>390</v>
      </c>
      <c r="AI11" s="71" t="s">
        <v>391</v>
      </c>
      <c r="AJ11" s="68" t="s">
        <v>254</v>
      </c>
      <c r="AK11" s="65">
        <f>IFERROR(VLOOKUP(AJ11,Tablas!$B$115:$C$116,2,0)," ")</f>
        <v>15</v>
      </c>
      <c r="AL11" s="68" t="s">
        <v>256</v>
      </c>
      <c r="AM11" s="65">
        <f>IFERROR(VLOOKUP(AL11,Tablas!$B$118:$C$119,2,0)," ")</f>
        <v>15</v>
      </c>
      <c r="AN11" s="68" t="s">
        <v>258</v>
      </c>
      <c r="AO11" s="65">
        <f>IFERROR(VLOOKUP(AN11,Tablas!$B$121:$C$122,2,0)," ")</f>
        <v>15</v>
      </c>
      <c r="AP11" s="74" t="s">
        <v>260</v>
      </c>
      <c r="AQ11" s="65">
        <f>IFERROR(VLOOKUP(AP11,Tablas!$B$124:$C$126,2,0)," ")</f>
        <v>15</v>
      </c>
      <c r="AR11" s="68" t="s">
        <v>264</v>
      </c>
      <c r="AS11" s="65">
        <f>IFERROR(VLOOKUP(AR11,Tablas!$B$128:$C$129,2,0)," ")</f>
        <v>0</v>
      </c>
      <c r="AT11" s="68" t="s">
        <v>265</v>
      </c>
      <c r="AU11" s="65">
        <f>IFERROR(VLOOKUP(AT11,Tablas!$B$131:$C$132,2,0)," ")</f>
        <v>15</v>
      </c>
      <c r="AV11" s="68" t="s">
        <v>267</v>
      </c>
      <c r="AW11" s="65">
        <f>IFERROR(VLOOKUP(AV11,Tablas!$B$134:$C$136,2,0)," ")</f>
        <v>15</v>
      </c>
      <c r="AX11" s="65">
        <f t="shared" ref="AX11:AX27" si="3">IFERROR(+AK11+AM11+AO11+AQ11+AS11+AU11+AW11,0)</f>
        <v>90</v>
      </c>
      <c r="AY11" s="63" t="str">
        <f t="shared" ref="AY11:AY27" si="4">IF(AX11=0," ",IF(AX11&lt;85,"Débil",IF(AX11&lt;95,"Moderado",IF(AX11&gt;96,"Fuerte"))))</f>
        <v>Moderado</v>
      </c>
      <c r="AZ11" s="65" t="s">
        <v>278</v>
      </c>
      <c r="BA11" s="63" t="str">
        <f>IFERROR(VLOOKUP(AZ11,Tablas!$A$141:$B$143,2,0)," ")</f>
        <v>Fuerte</v>
      </c>
      <c r="BB11" s="63" t="str">
        <f t="shared" ref="BB11:BB12" si="5">CONCATENATE(AY11,BA11)</f>
        <v>ModeradoFuerte</v>
      </c>
      <c r="BC11" s="63" t="str">
        <f>IFERROR(VLOOKUP(BB11,Tablas!$C$147:$D$155,2,0)," ")</f>
        <v>Moderado</v>
      </c>
      <c r="BD11" s="63" t="str">
        <f>IFERROR(VLOOKUP(BC11,Tablas!$D$147:$E$155,2,0)," ")</f>
        <v>Sí</v>
      </c>
      <c r="BE11" s="71" t="s">
        <v>394</v>
      </c>
      <c r="BF11" s="63">
        <f>+AX11</f>
        <v>90</v>
      </c>
      <c r="BG11" s="63" t="str">
        <f t="shared" ref="BG11:BG12" si="6">IF(BF11=0," ",IF(BF11&lt;50,"Débil",IF(BF11&lt;99,"Moderado",IF(BF11&gt;100,"Fuerte"))))</f>
        <v>Moderado</v>
      </c>
      <c r="BH11" s="63" t="str">
        <f>CONCATENATE(I11,BG11)</f>
        <v>ImprobableModerado</v>
      </c>
      <c r="BI11" s="63" t="str">
        <f>IFERROR(VLOOKUP(BH11,Tablas!$H$186:$I$200,2,0)," ")</f>
        <v>Rara vez</v>
      </c>
      <c r="BJ11" s="63" t="str">
        <f t="shared" ref="BJ11:BJ12" si="7">CONCATENATE(BI11,AE11)</f>
        <v>Rara vezMayor</v>
      </c>
      <c r="BK11" s="63" t="str">
        <f>IFERROR(VLOOKUP(BJ11,Tablas!$C$159:$D$173,2,0)," ")</f>
        <v>Moderado</v>
      </c>
      <c r="BL11" s="133" t="s">
        <v>56</v>
      </c>
      <c r="BM11" s="99" t="s">
        <v>404</v>
      </c>
      <c r="BN11" s="65" t="s">
        <v>318</v>
      </c>
      <c r="BO11" s="100">
        <v>44849</v>
      </c>
      <c r="BP11" s="100">
        <v>44985</v>
      </c>
      <c r="BQ11" s="65" t="s">
        <v>396</v>
      </c>
      <c r="BR11" s="65" t="s">
        <v>313</v>
      </c>
      <c r="BS11" s="99" t="s">
        <v>416</v>
      </c>
      <c r="BT11" s="180" t="s">
        <v>409</v>
      </c>
      <c r="BU11" s="84"/>
    </row>
    <row r="12" spans="1:73" ht="154.15" customHeight="1" x14ac:dyDescent="0.25">
      <c r="A12" s="123"/>
      <c r="B12" s="124"/>
      <c r="C12" s="123"/>
      <c r="D12" s="63">
        <v>4</v>
      </c>
      <c r="E12" s="71" t="s">
        <v>66</v>
      </c>
      <c r="F12" s="78" t="s">
        <v>67</v>
      </c>
      <c r="G12" s="65" t="s">
        <v>238</v>
      </c>
      <c r="H12" s="65" t="str">
        <f>IFERROR(VLOOKUP(G12,Tablas!$A$15:$D$19,4,0)," ")</f>
        <v>El evento puede ocurrir en algún momento</v>
      </c>
      <c r="I12" s="80" t="str">
        <f>IFERROR(VLOOKUP(G12,Tablas!$A$15:$C$19,3,0)," ")</f>
        <v>Improbable</v>
      </c>
      <c r="J12" s="52" t="str">
        <f>IFERROR(VLOOKUP(G12,Tablas!$A$15:$B$19,2,0)," ")</f>
        <v>Improbable</v>
      </c>
      <c r="K12" s="63" t="s">
        <v>49</v>
      </c>
      <c r="L12" s="52"/>
      <c r="M12" s="52" t="s">
        <v>49</v>
      </c>
      <c r="N12" s="52"/>
      <c r="O12" s="52" t="s">
        <v>49</v>
      </c>
      <c r="P12" s="52"/>
      <c r="Q12" s="63" t="s">
        <v>49</v>
      </c>
      <c r="R12" s="52"/>
      <c r="S12" s="63"/>
      <c r="T12" s="63" t="s">
        <v>49</v>
      </c>
      <c r="U12" s="63" t="s">
        <v>49</v>
      </c>
      <c r="V12" s="63" t="s">
        <v>49</v>
      </c>
      <c r="W12" s="63" t="s">
        <v>49</v>
      </c>
      <c r="X12" s="63" t="s">
        <v>49</v>
      </c>
      <c r="Y12" s="63" t="s">
        <v>49</v>
      </c>
      <c r="Z12" s="63"/>
      <c r="AA12" s="52" t="s">
        <v>49</v>
      </c>
      <c r="AB12" s="52"/>
      <c r="AC12" s="52"/>
      <c r="AD12" s="53">
        <f t="shared" si="0"/>
        <v>11</v>
      </c>
      <c r="AE12" s="63" t="str">
        <f t="shared" si="1"/>
        <v>Mayor</v>
      </c>
      <c r="AF12" s="52" t="str">
        <f>CONCATENATE(I12,AE12)</f>
        <v>ImprobableMayor</v>
      </c>
      <c r="AG12" s="63" t="str">
        <f>IFERROR(VLOOKUP(AF12,Tablas!$C$159:$D$173,2,0)," ")</f>
        <v>Moderado</v>
      </c>
      <c r="AH12" s="71" t="s">
        <v>392</v>
      </c>
      <c r="AI12" s="71" t="s">
        <v>393</v>
      </c>
      <c r="AJ12" s="94" t="s">
        <v>254</v>
      </c>
      <c r="AK12" s="65">
        <f>IFERROR(VLOOKUP(AJ12,Tablas!$B$115:$C$116,2,0)," ")</f>
        <v>15</v>
      </c>
      <c r="AL12" s="68" t="s">
        <v>256</v>
      </c>
      <c r="AM12" s="65">
        <f>IFERROR(VLOOKUP(AL12,Tablas!$B$118:$C$119,2,0)," ")</f>
        <v>15</v>
      </c>
      <c r="AN12" s="68" t="s">
        <v>259</v>
      </c>
      <c r="AO12" s="65">
        <f>IFERROR(VLOOKUP(AN12,Tablas!$B$121:$C$122,2,0)," ")</f>
        <v>0</v>
      </c>
      <c r="AP12" s="74" t="s">
        <v>260</v>
      </c>
      <c r="AQ12" s="65">
        <f>IFERROR(VLOOKUP(AP12,Tablas!$B$124:$C$126,2,0)," ")</f>
        <v>15</v>
      </c>
      <c r="AR12" s="68" t="s">
        <v>264</v>
      </c>
      <c r="AS12" s="65">
        <f>IFERROR(VLOOKUP(AR12,Tablas!$B$128:$C$129,2,0)," ")</f>
        <v>0</v>
      </c>
      <c r="AT12" s="68" t="s">
        <v>265</v>
      </c>
      <c r="AU12" s="65">
        <f>IFERROR(VLOOKUP(AT12,Tablas!$B$131:$C$132,2,0)," ")</f>
        <v>15</v>
      </c>
      <c r="AV12" s="68" t="s">
        <v>267</v>
      </c>
      <c r="AW12" s="65">
        <f>IFERROR(VLOOKUP(AV12,Tablas!$B$134:$C$136,2,0)," ")</f>
        <v>15</v>
      </c>
      <c r="AX12" s="65">
        <f t="shared" si="3"/>
        <v>75</v>
      </c>
      <c r="AY12" s="63" t="str">
        <f t="shared" si="4"/>
        <v>Débil</v>
      </c>
      <c r="AZ12" s="65" t="s">
        <v>276</v>
      </c>
      <c r="BA12" s="63" t="str">
        <f>IFERROR(VLOOKUP(AZ12,Tablas!$A$141:$B$143,2,0)," ")</f>
        <v>Moderado</v>
      </c>
      <c r="BB12" s="63" t="str">
        <f t="shared" si="5"/>
        <v>DébilModerado</v>
      </c>
      <c r="BC12" s="63" t="str">
        <f>IFERROR(VLOOKUP(BB12,Tablas!$C$147:$D$155,2,0)," ")</f>
        <v>Débil</v>
      </c>
      <c r="BD12" s="63" t="str">
        <f>IFERROR(VLOOKUP(BC12,Tablas!$D$147:$E$155,2,0)," ")</f>
        <v>Sí</v>
      </c>
      <c r="BE12" s="71" t="s">
        <v>395</v>
      </c>
      <c r="BF12" s="63">
        <f t="shared" ref="BF12" si="8">+AX12</f>
        <v>75</v>
      </c>
      <c r="BG12" s="63" t="str">
        <f t="shared" si="6"/>
        <v>Moderado</v>
      </c>
      <c r="BH12" s="63" t="str">
        <f>CONCATENATE(I12,BG12)</f>
        <v>ImprobableModerado</v>
      </c>
      <c r="BI12" s="63" t="str">
        <f>IFERROR(VLOOKUP(BH12,Tablas!$H$186:$I$200,2,0)," ")</f>
        <v>Rara vez</v>
      </c>
      <c r="BJ12" s="63" t="str">
        <f t="shared" si="7"/>
        <v>Rara vezMayor</v>
      </c>
      <c r="BK12" s="63" t="str">
        <f>IFERROR(VLOOKUP(BJ12,Tablas!$C$159:$D$173,2,0)," ")</f>
        <v>Moderado</v>
      </c>
      <c r="BL12" s="133"/>
      <c r="BM12" s="65" t="s">
        <v>397</v>
      </c>
      <c r="BN12" s="65" t="s">
        <v>398</v>
      </c>
      <c r="BO12" s="101">
        <v>44743</v>
      </c>
      <c r="BP12" s="101">
        <v>44956</v>
      </c>
      <c r="BQ12" s="65" t="s">
        <v>399</v>
      </c>
      <c r="BR12" s="65" t="s">
        <v>313</v>
      </c>
      <c r="BS12" s="102" t="s">
        <v>417</v>
      </c>
      <c r="BT12" s="180"/>
      <c r="BU12" s="84"/>
    </row>
    <row r="13" spans="1:73" ht="163.5" customHeight="1" x14ac:dyDescent="0.25">
      <c r="A13" s="122" t="s">
        <v>69</v>
      </c>
      <c r="B13" s="119" t="s">
        <v>70</v>
      </c>
      <c r="C13" s="122" t="s">
        <v>71</v>
      </c>
      <c r="D13" s="103">
        <v>5</v>
      </c>
      <c r="E13" s="71" t="s">
        <v>362</v>
      </c>
      <c r="F13" s="71" t="s">
        <v>67</v>
      </c>
      <c r="G13" s="71" t="s">
        <v>239</v>
      </c>
      <c r="H13" s="71" t="str">
        <f>IFERROR(VLOOKUP(G13,[1]Tablas!$A$15:$D$19,4,0)," ")</f>
        <v>El evento podrá ocurrir en algún momento</v>
      </c>
      <c r="I13" s="104" t="s">
        <v>234</v>
      </c>
      <c r="J13" s="68" t="s">
        <v>234</v>
      </c>
      <c r="K13" s="68" t="s">
        <v>50</v>
      </c>
      <c r="L13" s="68" t="s">
        <v>50</v>
      </c>
      <c r="M13" s="68"/>
      <c r="N13" s="68"/>
      <c r="O13" s="68"/>
      <c r="P13" s="68" t="s">
        <v>50</v>
      </c>
      <c r="Q13" s="68" t="s">
        <v>50</v>
      </c>
      <c r="R13" s="68"/>
      <c r="S13" s="68"/>
      <c r="T13" s="68" t="s">
        <v>50</v>
      </c>
      <c r="U13" s="68" t="s">
        <v>50</v>
      </c>
      <c r="V13" s="68" t="s">
        <v>50</v>
      </c>
      <c r="W13" s="68" t="s">
        <v>50</v>
      </c>
      <c r="X13" s="68" t="s">
        <v>50</v>
      </c>
      <c r="Y13" s="68"/>
      <c r="Z13" s="68"/>
      <c r="AA13" s="68"/>
      <c r="AB13" s="68"/>
      <c r="AC13" s="68"/>
      <c r="AD13" s="68">
        <v>9</v>
      </c>
      <c r="AE13" s="105" t="s">
        <v>213</v>
      </c>
      <c r="AF13" s="68" t="s">
        <v>332</v>
      </c>
      <c r="AG13" s="55" t="s">
        <v>221</v>
      </c>
      <c r="AH13" s="70" t="s">
        <v>338</v>
      </c>
      <c r="AI13" s="71" t="s">
        <v>72</v>
      </c>
      <c r="AJ13" s="68" t="s">
        <v>254</v>
      </c>
      <c r="AK13" s="65">
        <f>IFERROR(VLOOKUP(AJ13,Tablas!$B$115:$C$116,2,0)," ")</f>
        <v>15</v>
      </c>
      <c r="AL13" s="68" t="s">
        <v>256</v>
      </c>
      <c r="AM13" s="65">
        <f>IFERROR(VLOOKUP(AL13,Tablas!$B$118:$C$119,2,0)," ")</f>
        <v>15</v>
      </c>
      <c r="AN13" s="68" t="s">
        <v>258</v>
      </c>
      <c r="AO13" s="65">
        <f>IFERROR(VLOOKUP(AN13,Tablas!$B$121:$C$122,2,0)," ")</f>
        <v>15</v>
      </c>
      <c r="AP13" s="74" t="s">
        <v>261</v>
      </c>
      <c r="AQ13" s="65">
        <f>IFERROR(VLOOKUP(AP13,Tablas!$B$124:$C$126,2,0)," ")</f>
        <v>10</v>
      </c>
      <c r="AR13" s="68" t="s">
        <v>263</v>
      </c>
      <c r="AS13" s="65">
        <f>IFERROR(VLOOKUP(AR13,Tablas!$B$128:$C$129,2,0)," ")</f>
        <v>15</v>
      </c>
      <c r="AT13" s="68" t="s">
        <v>265</v>
      </c>
      <c r="AU13" s="65">
        <f>IFERROR(VLOOKUP(AT13,Tablas!$B$131:$C$132,2,0)," ")</f>
        <v>15</v>
      </c>
      <c r="AV13" s="68" t="s">
        <v>267</v>
      </c>
      <c r="AW13" s="65">
        <f>IFERROR(VLOOKUP(AV13,Tablas!$B$134:$C$136,2,0)," ")</f>
        <v>15</v>
      </c>
      <c r="AX13" s="65">
        <f t="shared" si="3"/>
        <v>100</v>
      </c>
      <c r="AY13" s="63" t="str">
        <f t="shared" si="4"/>
        <v>Fuerte</v>
      </c>
      <c r="AZ13" s="68" t="s">
        <v>278</v>
      </c>
      <c r="BA13" s="54" t="s">
        <v>279</v>
      </c>
      <c r="BB13" s="54" t="s">
        <v>308</v>
      </c>
      <c r="BC13" s="54" t="s">
        <v>279</v>
      </c>
      <c r="BD13" s="68" t="s">
        <v>309</v>
      </c>
      <c r="BE13" s="68"/>
      <c r="BF13" s="68">
        <v>100</v>
      </c>
      <c r="BG13" s="63" t="str">
        <f>IF(BF13=0," ",IF(BF13&lt;50,"Débil",IF(BF13&lt;99,"Moderado",IF(BF13&gt;=100,"Fuerte"))))</f>
        <v>Fuerte</v>
      </c>
      <c r="BH13" s="63" t="str">
        <f>CONCATENATE(I13,BG13)</f>
        <v>PosibleFuerte</v>
      </c>
      <c r="BI13" s="63" t="str">
        <f>IFERROR(VLOOKUP(BH13,Tablas!$H$186:$I$200,2,0)," ")</f>
        <v>Rara vez</v>
      </c>
      <c r="BJ13" s="63" t="str">
        <f t="shared" ref="BJ13" si="9">CONCATENATE(BI13,AE13)</f>
        <v>Rara vezMayor</v>
      </c>
      <c r="BK13" s="63" t="str">
        <f>IFERROR(VLOOKUP(BJ13,Tablas!$C$159:$D$173,2,0)," ")</f>
        <v>Moderado</v>
      </c>
      <c r="BL13" s="64" t="s">
        <v>56</v>
      </c>
      <c r="BM13" s="106" t="s">
        <v>383</v>
      </c>
      <c r="BN13" s="106" t="s">
        <v>384</v>
      </c>
      <c r="BO13" s="107">
        <v>44682</v>
      </c>
      <c r="BP13" s="107">
        <v>44896</v>
      </c>
      <c r="BQ13" s="106" t="s">
        <v>385</v>
      </c>
      <c r="BR13" s="106" t="s">
        <v>386</v>
      </c>
      <c r="BS13" s="108" t="s">
        <v>405</v>
      </c>
      <c r="BT13" s="119" t="s">
        <v>407</v>
      </c>
      <c r="BU13" s="84"/>
    </row>
    <row r="14" spans="1:73" ht="189" customHeight="1" x14ac:dyDescent="0.25">
      <c r="A14" s="123"/>
      <c r="B14" s="124"/>
      <c r="C14" s="123"/>
      <c r="D14" s="63">
        <v>6</v>
      </c>
      <c r="E14" s="71" t="s">
        <v>73</v>
      </c>
      <c r="F14" s="71" t="s">
        <v>67</v>
      </c>
      <c r="G14" s="71" t="s">
        <v>239</v>
      </c>
      <c r="H14" s="71" t="str">
        <f>IFERROR(VLOOKUP(G14,[1]Tablas!$A$15:$D$19,4,0)," ")</f>
        <v>El evento podrá ocurrir en algún momento</v>
      </c>
      <c r="I14" s="104" t="s">
        <v>234</v>
      </c>
      <c r="J14" s="68" t="s">
        <v>234</v>
      </c>
      <c r="K14" s="68" t="s">
        <v>50</v>
      </c>
      <c r="L14" s="68" t="s">
        <v>50</v>
      </c>
      <c r="M14" s="68" t="s">
        <v>50</v>
      </c>
      <c r="N14" s="68" t="s">
        <v>50</v>
      </c>
      <c r="O14" s="68" t="s">
        <v>50</v>
      </c>
      <c r="P14" s="68" t="s">
        <v>50</v>
      </c>
      <c r="Q14" s="68" t="s">
        <v>50</v>
      </c>
      <c r="R14" s="68"/>
      <c r="S14" s="68" t="s">
        <v>50</v>
      </c>
      <c r="T14" s="68" t="s">
        <v>50</v>
      </c>
      <c r="U14" s="68" t="s">
        <v>50</v>
      </c>
      <c r="V14" s="68" t="s">
        <v>50</v>
      </c>
      <c r="W14" s="68" t="s">
        <v>50</v>
      </c>
      <c r="X14" s="68" t="s">
        <v>50</v>
      </c>
      <c r="Y14" s="68" t="s">
        <v>50</v>
      </c>
      <c r="Z14" s="68"/>
      <c r="AA14" s="68" t="s">
        <v>50</v>
      </c>
      <c r="AB14" s="68"/>
      <c r="AC14" s="68"/>
      <c r="AD14" s="68">
        <v>15</v>
      </c>
      <c r="AE14" s="55" t="s">
        <v>214</v>
      </c>
      <c r="AF14" s="68" t="s">
        <v>339</v>
      </c>
      <c r="AG14" s="55" t="s">
        <v>221</v>
      </c>
      <c r="AH14" s="69" t="s">
        <v>340</v>
      </c>
      <c r="AI14" s="71" t="s">
        <v>74</v>
      </c>
      <c r="AJ14" s="68" t="s">
        <v>254</v>
      </c>
      <c r="AK14" s="65">
        <f>IFERROR(VLOOKUP(AJ14,Tablas!$B$115:$C$116,2,0)," ")</f>
        <v>15</v>
      </c>
      <c r="AL14" s="68" t="s">
        <v>256</v>
      </c>
      <c r="AM14" s="65">
        <f>IFERROR(VLOOKUP(AL14,Tablas!$B$118:$C$119,2,0)," ")</f>
        <v>15</v>
      </c>
      <c r="AN14" s="68" t="s">
        <v>259</v>
      </c>
      <c r="AO14" s="65">
        <f>IFERROR(VLOOKUP(AN14,Tablas!$B$121:$C$122,2,0)," ")</f>
        <v>0</v>
      </c>
      <c r="AP14" s="74" t="s">
        <v>262</v>
      </c>
      <c r="AQ14" s="65">
        <f>IFERROR(VLOOKUP(AP14,Tablas!$B$124:$C$126,2,0)," ")</f>
        <v>0</v>
      </c>
      <c r="AR14" s="68" t="s">
        <v>263</v>
      </c>
      <c r="AS14" s="65">
        <f>IFERROR(VLOOKUP(AR14,Tablas!$B$128:$C$129,2,0)," ")</f>
        <v>15</v>
      </c>
      <c r="AT14" s="68" t="s">
        <v>265</v>
      </c>
      <c r="AU14" s="65">
        <f>IFERROR(VLOOKUP(AT14,Tablas!$B$131:$C$132,2,0)," ")</f>
        <v>15</v>
      </c>
      <c r="AV14" s="68" t="s">
        <v>267</v>
      </c>
      <c r="AW14" s="65">
        <f>IFERROR(VLOOKUP(AV14,Tablas!$B$134:$C$136,2,0)," ")</f>
        <v>15</v>
      </c>
      <c r="AX14" s="65">
        <f t="shared" si="3"/>
        <v>75</v>
      </c>
      <c r="AY14" s="63" t="str">
        <f t="shared" si="4"/>
        <v>Débil</v>
      </c>
      <c r="AZ14" s="68" t="s">
        <v>278</v>
      </c>
      <c r="BA14" s="54" t="s">
        <v>279</v>
      </c>
      <c r="BB14" s="55" t="s">
        <v>310</v>
      </c>
      <c r="BC14" s="55" t="s">
        <v>280</v>
      </c>
      <c r="BD14" s="68" t="s">
        <v>283</v>
      </c>
      <c r="BE14" s="68" t="s">
        <v>341</v>
      </c>
      <c r="BF14" s="68">
        <v>75</v>
      </c>
      <c r="BG14" s="105" t="s">
        <v>212</v>
      </c>
      <c r="BH14" s="105" t="s">
        <v>342</v>
      </c>
      <c r="BI14" s="109" t="s">
        <v>233</v>
      </c>
      <c r="BJ14" s="109" t="s">
        <v>343</v>
      </c>
      <c r="BK14" s="55" t="s">
        <v>221</v>
      </c>
      <c r="BL14" s="64" t="s">
        <v>56</v>
      </c>
      <c r="BM14" s="65" t="s">
        <v>363</v>
      </c>
      <c r="BN14" s="65" t="s">
        <v>344</v>
      </c>
      <c r="BO14" s="110">
        <v>44682</v>
      </c>
      <c r="BP14" s="110">
        <v>44896</v>
      </c>
      <c r="BQ14" s="65" t="s">
        <v>385</v>
      </c>
      <c r="BR14" s="65" t="s">
        <v>386</v>
      </c>
      <c r="BS14" s="111" t="s">
        <v>406</v>
      </c>
      <c r="BT14" s="119"/>
      <c r="BU14" s="84"/>
    </row>
    <row r="15" spans="1:73" ht="89.45" customHeight="1" x14ac:dyDescent="0.25">
      <c r="A15" s="125" t="s">
        <v>75</v>
      </c>
      <c r="B15" s="128" t="s">
        <v>76</v>
      </c>
      <c r="C15" s="125" t="s">
        <v>77</v>
      </c>
      <c r="D15" s="127">
        <v>7</v>
      </c>
      <c r="E15" s="122" t="s">
        <v>79</v>
      </c>
      <c r="F15" s="126" t="s">
        <v>67</v>
      </c>
      <c r="G15" s="130" t="s">
        <v>239</v>
      </c>
      <c r="H15" s="130" t="str">
        <f>IFERROR(VLOOKUP(G15,[2]Tablas!$A$15:$D$19,4,0)," ")</f>
        <v>El evento podrá ocurrir en algún momento</v>
      </c>
      <c r="I15" s="131" t="str">
        <f>IFERROR(VLOOKUP(G15,[2]Tablas!$A$15:$C$19,3,0)," ")</f>
        <v>Posible</v>
      </c>
      <c r="J15" s="132" t="str">
        <f>IFERROR(VLOOKUP(G15,[2]Tablas!$A$15:$B$19,2,0)," ")</f>
        <v>Posible</v>
      </c>
      <c r="K15" s="132" t="s">
        <v>49</v>
      </c>
      <c r="L15" s="132" t="s">
        <v>49</v>
      </c>
      <c r="M15" s="132" t="s">
        <v>49</v>
      </c>
      <c r="N15" s="132" t="s">
        <v>49</v>
      </c>
      <c r="O15" s="132" t="s">
        <v>49</v>
      </c>
      <c r="P15" s="132" t="s">
        <v>49</v>
      </c>
      <c r="Q15" s="132" t="s">
        <v>49</v>
      </c>
      <c r="R15" s="132"/>
      <c r="S15" s="132"/>
      <c r="T15" s="132" t="s">
        <v>49</v>
      </c>
      <c r="U15" s="132" t="s">
        <v>49</v>
      </c>
      <c r="V15" s="132" t="s">
        <v>49</v>
      </c>
      <c r="W15" s="132" t="s">
        <v>49</v>
      </c>
      <c r="X15" s="132" t="s">
        <v>49</v>
      </c>
      <c r="Y15" s="132" t="s">
        <v>49</v>
      </c>
      <c r="Z15" s="132"/>
      <c r="AA15" s="132" t="s">
        <v>49</v>
      </c>
      <c r="AB15" s="132" t="s">
        <v>49</v>
      </c>
      <c r="AC15" s="132"/>
      <c r="AD15" s="144">
        <f>COUNTIF(K15:AC15,"X")</f>
        <v>15</v>
      </c>
      <c r="AE15" s="155" t="str">
        <f>IF(AD15=0," ",IF(AD15&lt;6,"Moderado",IF(AD15&lt;12,"Mayor",IF(AD15&lt;20,"Catastrófico"))))</f>
        <v>Catastrófico</v>
      </c>
      <c r="AF15" s="156" t="str">
        <f>CONCATENATE(I15,AE15)</f>
        <v>PosibleCatastrófico</v>
      </c>
      <c r="AG15" s="131" t="str">
        <f>IFERROR(VLOOKUP(AF15,[2]Tablas!$C$159:$D$173,2,0)," ")</f>
        <v>Extremo</v>
      </c>
      <c r="AH15" s="62" t="s">
        <v>346</v>
      </c>
      <c r="AI15" s="62" t="s">
        <v>80</v>
      </c>
      <c r="AJ15" s="62" t="s">
        <v>254</v>
      </c>
      <c r="AK15" s="65">
        <f>IFERROR(VLOOKUP(AJ15,Tablas!$B$115:$C$116,2,0)," ")</f>
        <v>15</v>
      </c>
      <c r="AL15" s="62" t="s">
        <v>256</v>
      </c>
      <c r="AM15" s="65">
        <f>IFERROR(VLOOKUP(AL15,Tablas!$B$118:$C$119,2,0)," ")</f>
        <v>15</v>
      </c>
      <c r="AN15" s="62" t="s">
        <v>258</v>
      </c>
      <c r="AO15" s="65">
        <f>IFERROR(VLOOKUP(AN15,Tablas!$B$121:$C$122,2,0)," ")</f>
        <v>15</v>
      </c>
      <c r="AP15" s="74" t="s">
        <v>260</v>
      </c>
      <c r="AQ15" s="65">
        <f>IFERROR(VLOOKUP(AP15,Tablas!$B$124:$C$126,2,0)," ")</f>
        <v>15</v>
      </c>
      <c r="AR15" s="62" t="s">
        <v>263</v>
      </c>
      <c r="AS15" s="65">
        <f>IFERROR(VLOOKUP(AR15,Tablas!$B$128:$C$129,2,0)," ")</f>
        <v>15</v>
      </c>
      <c r="AT15" s="62" t="s">
        <v>265</v>
      </c>
      <c r="AU15" s="65">
        <f>IFERROR(VLOOKUP(AT15,Tablas!$B$131:$C$132,2,0)," ")</f>
        <v>15</v>
      </c>
      <c r="AV15" s="62" t="s">
        <v>267</v>
      </c>
      <c r="AW15" s="65">
        <f>IFERROR(VLOOKUP(AV15,Tablas!$B$134:$C$136,2,0)," ")</f>
        <v>15</v>
      </c>
      <c r="AX15" s="65">
        <f t="shared" si="3"/>
        <v>105</v>
      </c>
      <c r="AY15" s="63" t="str">
        <f t="shared" si="4"/>
        <v>Fuerte</v>
      </c>
      <c r="AZ15" s="62" t="s">
        <v>278</v>
      </c>
      <c r="BA15" s="67" t="str">
        <f>IFERROR(VLOOKUP(AZ15,[3]Tablas!$A$141:$B$143,2,0)," ")</f>
        <v>Fuerte</v>
      </c>
      <c r="BB15" s="67" t="str">
        <f t="shared" ref="BB15:BB17" si="10">CONCATENATE(AY15,BA15)</f>
        <v>FuerteFuerte</v>
      </c>
      <c r="BC15" s="67" t="str">
        <f>IFERROR(VLOOKUP(BB15,[3]Tablas!$C$147:$D$155,2,0)," ")</f>
        <v>Fuerte</v>
      </c>
      <c r="BD15" s="67" t="str">
        <f>IFERROR(VLOOKUP(BC15,[3]Tablas!$D$147:$E$155,2,0)," ")</f>
        <v xml:space="preserve">No </v>
      </c>
      <c r="BE15" s="62" t="s">
        <v>347</v>
      </c>
      <c r="BF15" s="131">
        <f>SUM(AX15:AX17)/3</f>
        <v>105</v>
      </c>
      <c r="BG15" s="131" t="str">
        <f>IF(BF15=0," ",IF(BF15&lt;50,"Débil",IF(BF15&lt;99,"Moderado",IF(BF15&gt;100,"Fuerte"))))</f>
        <v>Fuerte</v>
      </c>
      <c r="BH15" s="131" t="str">
        <f>CONCATENATE(I15,BG15)</f>
        <v>PosibleFuerte</v>
      </c>
      <c r="BI15" s="131" t="str">
        <f>IFERROR(VLOOKUP(BH15,[3]Tablas!$H$186:$I$200,2,0)," ")</f>
        <v>Rara vez</v>
      </c>
      <c r="BJ15" s="131" t="str">
        <f>CONCATENATE(BI15,AE15)</f>
        <v>Rara vezCatastrófico</v>
      </c>
      <c r="BK15" s="131" t="str">
        <f>IFERROR(VLOOKUP(BJ15,[3]Tablas!$C$159:$D$173,2,0)," ")</f>
        <v>Extremo</v>
      </c>
      <c r="BL15" s="133" t="s">
        <v>56</v>
      </c>
      <c r="BM15" s="154" t="s">
        <v>347</v>
      </c>
      <c r="BN15" s="154" t="s">
        <v>345</v>
      </c>
      <c r="BO15" s="175">
        <v>44562</v>
      </c>
      <c r="BP15" s="153">
        <v>44926</v>
      </c>
      <c r="BQ15" s="154" t="s">
        <v>365</v>
      </c>
      <c r="BR15" s="154"/>
      <c r="BS15" s="120" t="s">
        <v>401</v>
      </c>
      <c r="BT15" s="119" t="s">
        <v>410</v>
      </c>
      <c r="BU15" s="84"/>
    </row>
    <row r="16" spans="1:73" ht="110.45" customHeight="1" x14ac:dyDescent="0.25">
      <c r="A16" s="125"/>
      <c r="B16" s="128"/>
      <c r="C16" s="129"/>
      <c r="D16" s="123"/>
      <c r="E16" s="123"/>
      <c r="F16" s="126"/>
      <c r="G16" s="130"/>
      <c r="H16" s="130"/>
      <c r="I16" s="131"/>
      <c r="J16" s="132"/>
      <c r="K16" s="132"/>
      <c r="L16" s="132"/>
      <c r="M16" s="132"/>
      <c r="N16" s="132"/>
      <c r="O16" s="132"/>
      <c r="P16" s="132"/>
      <c r="Q16" s="132"/>
      <c r="R16" s="132"/>
      <c r="S16" s="132"/>
      <c r="T16" s="132"/>
      <c r="U16" s="132"/>
      <c r="V16" s="132"/>
      <c r="W16" s="132"/>
      <c r="X16" s="132"/>
      <c r="Y16" s="132"/>
      <c r="Z16" s="132"/>
      <c r="AA16" s="132"/>
      <c r="AB16" s="132"/>
      <c r="AC16" s="132"/>
      <c r="AD16" s="144"/>
      <c r="AE16" s="155"/>
      <c r="AF16" s="156"/>
      <c r="AG16" s="131"/>
      <c r="AH16" s="59" t="s">
        <v>348</v>
      </c>
      <c r="AI16" s="62" t="s">
        <v>81</v>
      </c>
      <c r="AJ16" s="62" t="s">
        <v>254</v>
      </c>
      <c r="AK16" s="65">
        <f>IFERROR(VLOOKUP(AJ16,Tablas!$B$115:$C$116,2,0)," ")</f>
        <v>15</v>
      </c>
      <c r="AL16" s="62" t="s">
        <v>256</v>
      </c>
      <c r="AM16" s="65">
        <f>IFERROR(VLOOKUP(AL16,Tablas!$B$118:$C$119,2,0)," ")</f>
        <v>15</v>
      </c>
      <c r="AN16" s="62" t="s">
        <v>258</v>
      </c>
      <c r="AO16" s="65">
        <f>IFERROR(VLOOKUP(AN16,Tablas!$B$121:$C$122,2,0)," ")</f>
        <v>15</v>
      </c>
      <c r="AP16" s="74" t="s">
        <v>260</v>
      </c>
      <c r="AQ16" s="65">
        <f>IFERROR(VLOOKUP(AP16,Tablas!$B$124:$C$126,2,0)," ")</f>
        <v>15</v>
      </c>
      <c r="AR16" s="62" t="s">
        <v>263</v>
      </c>
      <c r="AS16" s="65">
        <f>IFERROR(VLOOKUP(AR16,Tablas!$B$128:$C$129,2,0)," ")</f>
        <v>15</v>
      </c>
      <c r="AT16" s="62" t="s">
        <v>265</v>
      </c>
      <c r="AU16" s="65">
        <f>IFERROR(VLOOKUP(AT16,Tablas!$B$131:$C$132,2,0)," ")</f>
        <v>15</v>
      </c>
      <c r="AV16" s="62" t="s">
        <v>267</v>
      </c>
      <c r="AW16" s="65">
        <f>IFERROR(VLOOKUP(AV16,Tablas!$B$134:$C$136,2,0)," ")</f>
        <v>15</v>
      </c>
      <c r="AX16" s="65">
        <f t="shared" si="3"/>
        <v>105</v>
      </c>
      <c r="AY16" s="63" t="str">
        <f t="shared" si="4"/>
        <v>Fuerte</v>
      </c>
      <c r="AZ16" s="62" t="s">
        <v>278</v>
      </c>
      <c r="BA16" s="62" t="str">
        <f>IFERROR(VLOOKUP(AZ16,[3]Tablas!$A$141:$B$143,2,0)," ")</f>
        <v>Fuerte</v>
      </c>
      <c r="BB16" s="62" t="str">
        <f t="shared" si="10"/>
        <v>FuerteFuerte</v>
      </c>
      <c r="BC16" s="62" t="str">
        <f>IFERROR(VLOOKUP(BB16,[3]Tablas!$C$147:$D$155,2,0)," ")</f>
        <v>Fuerte</v>
      </c>
      <c r="BD16" s="62" t="str">
        <f>IFERROR(VLOOKUP(BC16,[3]Tablas!$D$147:$E$155,2,0)," ")</f>
        <v xml:space="preserve">No </v>
      </c>
      <c r="BE16" s="62" t="s">
        <v>349</v>
      </c>
      <c r="BF16" s="131"/>
      <c r="BG16" s="131"/>
      <c r="BH16" s="131"/>
      <c r="BI16" s="131"/>
      <c r="BJ16" s="131"/>
      <c r="BK16" s="131"/>
      <c r="BL16" s="133"/>
      <c r="BM16" s="154"/>
      <c r="BN16" s="154"/>
      <c r="BO16" s="154"/>
      <c r="BP16" s="154"/>
      <c r="BQ16" s="154"/>
      <c r="BR16" s="154"/>
      <c r="BS16" s="120"/>
      <c r="BT16" s="119"/>
      <c r="BU16" s="84"/>
    </row>
    <row r="17" spans="1:73" ht="92.45" customHeight="1" x14ac:dyDescent="0.25">
      <c r="A17" s="125"/>
      <c r="B17" s="128"/>
      <c r="C17" s="129"/>
      <c r="D17" s="123"/>
      <c r="E17" s="123"/>
      <c r="F17" s="126"/>
      <c r="G17" s="130"/>
      <c r="H17" s="130"/>
      <c r="I17" s="131"/>
      <c r="J17" s="132"/>
      <c r="K17" s="132"/>
      <c r="L17" s="132"/>
      <c r="M17" s="132"/>
      <c r="N17" s="132"/>
      <c r="O17" s="132"/>
      <c r="P17" s="132"/>
      <c r="Q17" s="132"/>
      <c r="R17" s="132"/>
      <c r="S17" s="132"/>
      <c r="T17" s="132"/>
      <c r="U17" s="132"/>
      <c r="V17" s="132"/>
      <c r="W17" s="132"/>
      <c r="X17" s="132"/>
      <c r="Y17" s="132"/>
      <c r="Z17" s="132"/>
      <c r="AA17" s="132"/>
      <c r="AB17" s="132"/>
      <c r="AC17" s="132"/>
      <c r="AD17" s="144"/>
      <c r="AE17" s="144"/>
      <c r="AF17" s="156"/>
      <c r="AG17" s="131"/>
      <c r="AH17" s="58" t="s">
        <v>350</v>
      </c>
      <c r="AI17" s="62" t="s">
        <v>82</v>
      </c>
      <c r="AJ17" s="62" t="s">
        <v>254</v>
      </c>
      <c r="AK17" s="65">
        <f>IFERROR(VLOOKUP(AJ17,Tablas!$B$115:$C$116,2,0)," ")</f>
        <v>15</v>
      </c>
      <c r="AL17" s="62" t="s">
        <v>256</v>
      </c>
      <c r="AM17" s="65">
        <f>IFERROR(VLOOKUP(AL17,Tablas!$B$118:$C$119,2,0)," ")</f>
        <v>15</v>
      </c>
      <c r="AN17" s="62" t="s">
        <v>258</v>
      </c>
      <c r="AO17" s="65">
        <f>IFERROR(VLOOKUP(AN17,Tablas!$B$121:$C$122,2,0)," ")</f>
        <v>15</v>
      </c>
      <c r="AP17" s="74" t="s">
        <v>260</v>
      </c>
      <c r="AQ17" s="65">
        <f>IFERROR(VLOOKUP(AP17,Tablas!$B$124:$C$126,2,0)," ")</f>
        <v>15</v>
      </c>
      <c r="AR17" s="62" t="s">
        <v>263</v>
      </c>
      <c r="AS17" s="65">
        <f>IFERROR(VLOOKUP(AR17,Tablas!$B$128:$C$129,2,0)," ")</f>
        <v>15</v>
      </c>
      <c r="AT17" s="62" t="s">
        <v>265</v>
      </c>
      <c r="AU17" s="65">
        <f>IFERROR(VLOOKUP(AT17,Tablas!$B$131:$C$132,2,0)," ")</f>
        <v>15</v>
      </c>
      <c r="AV17" s="62" t="s">
        <v>267</v>
      </c>
      <c r="AW17" s="65">
        <f>IFERROR(VLOOKUP(AV17,Tablas!$B$134:$C$136,2,0)," ")</f>
        <v>15</v>
      </c>
      <c r="AX17" s="65">
        <f t="shared" si="3"/>
        <v>105</v>
      </c>
      <c r="AY17" s="63" t="str">
        <f t="shared" si="4"/>
        <v>Fuerte</v>
      </c>
      <c r="AZ17" s="62" t="s">
        <v>278</v>
      </c>
      <c r="BA17" s="62" t="str">
        <f>IFERROR(VLOOKUP(AZ17,[3]Tablas!$A$141:$B$143,2,0)," ")</f>
        <v>Fuerte</v>
      </c>
      <c r="BB17" s="62" t="str">
        <f t="shared" si="10"/>
        <v>FuerteFuerte</v>
      </c>
      <c r="BC17" s="62" t="str">
        <f>IFERROR(VLOOKUP(BB17,[3]Tablas!$C$147:$D$155,2,0)," ")</f>
        <v>Fuerte</v>
      </c>
      <c r="BD17" s="62" t="str">
        <f>IFERROR(VLOOKUP(BC17,[3]Tablas!$D$147:$E$155,2,0)," ")</f>
        <v xml:space="preserve">No </v>
      </c>
      <c r="BE17" s="62" t="s">
        <v>351</v>
      </c>
      <c r="BF17" s="131"/>
      <c r="BG17" s="131"/>
      <c r="BH17" s="131"/>
      <c r="BI17" s="131"/>
      <c r="BJ17" s="131"/>
      <c r="BK17" s="131"/>
      <c r="BL17" s="133"/>
      <c r="BM17" s="154"/>
      <c r="BN17" s="154"/>
      <c r="BO17" s="154"/>
      <c r="BP17" s="154"/>
      <c r="BQ17" s="154"/>
      <c r="BR17" s="154"/>
      <c r="BS17" s="120"/>
      <c r="BT17" s="119"/>
      <c r="BU17" s="84"/>
    </row>
    <row r="18" spans="1:73" ht="108" customHeight="1" x14ac:dyDescent="0.25">
      <c r="A18" s="125"/>
      <c r="B18" s="128"/>
      <c r="C18" s="129"/>
      <c r="D18" s="127">
        <v>8</v>
      </c>
      <c r="E18" s="126" t="s">
        <v>83</v>
      </c>
      <c r="F18" s="126" t="s">
        <v>67</v>
      </c>
      <c r="G18" s="130" t="s">
        <v>239</v>
      </c>
      <c r="H18" s="130" t="str">
        <f>IFERROR(VLOOKUP(G18,[2]Tablas!$A$15:$D$19,4,0)," ")</f>
        <v>El evento podrá ocurrir en algún momento</v>
      </c>
      <c r="I18" s="131" t="str">
        <f>IFERROR(VLOOKUP(G18,[2]Tablas!$A$15:$C$19,3,0)," ")</f>
        <v>Posible</v>
      </c>
      <c r="J18" s="132" t="str">
        <f>IFERROR(VLOOKUP(G18,[2]Tablas!$A$15:$B$19,2,0)," ")</f>
        <v>Posible</v>
      </c>
      <c r="K18" s="132" t="s">
        <v>50</v>
      </c>
      <c r="L18" s="132" t="s">
        <v>50</v>
      </c>
      <c r="M18" s="132" t="s">
        <v>50</v>
      </c>
      <c r="N18" s="132" t="s">
        <v>50</v>
      </c>
      <c r="O18" s="132" t="s">
        <v>50</v>
      </c>
      <c r="P18" s="132" t="s">
        <v>50</v>
      </c>
      <c r="Q18" s="132" t="s">
        <v>50</v>
      </c>
      <c r="R18" s="132"/>
      <c r="S18" s="132"/>
      <c r="T18" s="132" t="s">
        <v>50</v>
      </c>
      <c r="U18" s="132" t="s">
        <v>50</v>
      </c>
      <c r="V18" s="132" t="s">
        <v>50</v>
      </c>
      <c r="W18" s="132" t="s">
        <v>50</v>
      </c>
      <c r="X18" s="132" t="s">
        <v>50</v>
      </c>
      <c r="Y18" s="132" t="s">
        <v>50</v>
      </c>
      <c r="Z18" s="132"/>
      <c r="AA18" s="132" t="s">
        <v>50</v>
      </c>
      <c r="AB18" s="132" t="s">
        <v>50</v>
      </c>
      <c r="AC18" s="132"/>
      <c r="AD18" s="144">
        <f>COUNTIF(K18:AC19,"X")</f>
        <v>15</v>
      </c>
      <c r="AE18" s="155" t="str">
        <f>IF(AD18=0," ",IF(AD18&lt;6,"Moderado",IF(AD18&lt;12,"Mayor",IF(AD18&lt;20,"Catastrófico"))))</f>
        <v>Catastrófico</v>
      </c>
      <c r="AF18" s="156" t="str">
        <f>CONCATENATE(I18,AE18)</f>
        <v>PosibleCatastrófico</v>
      </c>
      <c r="AG18" s="131" t="str">
        <f>IFERROR(VLOOKUP(AF18,[2]Tablas!$C$159:$D$173,2,0)," ")</f>
        <v>Extremo</v>
      </c>
      <c r="AH18" s="62" t="s">
        <v>352</v>
      </c>
      <c r="AI18" s="62" t="s">
        <v>84</v>
      </c>
      <c r="AJ18" s="62" t="s">
        <v>254</v>
      </c>
      <c r="AK18" s="65">
        <f>IFERROR(VLOOKUP(AJ18,Tablas!$B$115:$C$116,2,0)," ")</f>
        <v>15</v>
      </c>
      <c r="AL18" s="62" t="s">
        <v>256</v>
      </c>
      <c r="AM18" s="65">
        <f>IFERROR(VLOOKUP(AL18,Tablas!$B$118:$C$119,2,0)," ")</f>
        <v>15</v>
      </c>
      <c r="AN18" s="62" t="s">
        <v>258</v>
      </c>
      <c r="AO18" s="65">
        <f>IFERROR(VLOOKUP(AN18,Tablas!$B$121:$C$122,2,0)," ")</f>
        <v>15</v>
      </c>
      <c r="AP18" s="74" t="s">
        <v>260</v>
      </c>
      <c r="AQ18" s="65">
        <f>IFERROR(VLOOKUP(AP18,Tablas!$B$124:$C$126,2,0)," ")</f>
        <v>15</v>
      </c>
      <c r="AR18" s="62" t="s">
        <v>263</v>
      </c>
      <c r="AS18" s="65">
        <f>IFERROR(VLOOKUP(AR18,Tablas!$B$128:$C$129,2,0)," ")</f>
        <v>15</v>
      </c>
      <c r="AT18" s="62" t="s">
        <v>265</v>
      </c>
      <c r="AU18" s="65">
        <f>IFERROR(VLOOKUP(AT18,Tablas!$B$131:$C$132,2,0)," ")</f>
        <v>15</v>
      </c>
      <c r="AV18" s="62" t="s">
        <v>267</v>
      </c>
      <c r="AW18" s="65">
        <f>IFERROR(VLOOKUP(AV18,Tablas!$B$134:$C$136,2,0)," ")</f>
        <v>15</v>
      </c>
      <c r="AX18" s="65">
        <f t="shared" si="3"/>
        <v>105</v>
      </c>
      <c r="AY18" s="63" t="str">
        <f t="shared" si="4"/>
        <v>Fuerte</v>
      </c>
      <c r="AZ18" s="62" t="s">
        <v>278</v>
      </c>
      <c r="BA18" s="62" t="str">
        <f>IFERROR(VLOOKUP(AZ18,[2]Tablas!$A$141:$B$143,2,0)," ")</f>
        <v>Fuerte</v>
      </c>
      <c r="BB18" s="62" t="str">
        <f t="shared" ref="BB18:BB19" si="11">CONCATENATE(AY18,BA18)</f>
        <v>FuerteFuerte</v>
      </c>
      <c r="BC18" s="62" t="str">
        <f>IFERROR(VLOOKUP(BB18,[2]Tablas!$C$147:$D$155,2,0)," ")</f>
        <v>Fuerte</v>
      </c>
      <c r="BD18" s="62" t="str">
        <f>IFERROR(VLOOKUP(BC18,[2]Tablas!$D$147:$E$155,2,0)," ")</f>
        <v xml:space="preserve">No </v>
      </c>
      <c r="BE18" s="62" t="s">
        <v>353</v>
      </c>
      <c r="BF18" s="131">
        <f>SUM(AX18:AX19)/2</f>
        <v>105</v>
      </c>
      <c r="BG18" s="131" t="str">
        <f>IF(BF18=0," ",IF(BF18&lt;50,"Débil",IF(BF18&lt;99,"Moderado",IF(BF18&gt;100,"Fuerte"))))</f>
        <v>Fuerte</v>
      </c>
      <c r="BH18" s="131" t="str">
        <f>CONCATENATE(I18,BG18)</f>
        <v>PosibleFuerte</v>
      </c>
      <c r="BI18" s="131" t="str">
        <f>IFERROR(VLOOKUP(BH18,[2]Tablas!$H$186:$I$200,2,0)," ")</f>
        <v>Rara vez</v>
      </c>
      <c r="BJ18" s="131" t="str">
        <f>CONCATENATE(BI18,AE18)</f>
        <v>Rara vezCatastrófico</v>
      </c>
      <c r="BK18" s="131" t="str">
        <f>IFERROR(VLOOKUP(BJ18,[2]Tablas!$C$159:$D$173,2,0)," ")</f>
        <v>Extremo</v>
      </c>
      <c r="BL18" s="131" t="s">
        <v>56</v>
      </c>
      <c r="BM18" s="154" t="s">
        <v>353</v>
      </c>
      <c r="BN18" s="154" t="s">
        <v>345</v>
      </c>
      <c r="BO18" s="175">
        <v>44562</v>
      </c>
      <c r="BP18" s="153">
        <v>44926</v>
      </c>
      <c r="BQ18" s="154" t="s">
        <v>365</v>
      </c>
      <c r="BR18" s="154"/>
      <c r="BS18" s="120" t="s">
        <v>401</v>
      </c>
      <c r="BT18" s="119"/>
      <c r="BU18" s="84"/>
    </row>
    <row r="19" spans="1:73" ht="116.45" customHeight="1" x14ac:dyDescent="0.25">
      <c r="A19" s="125"/>
      <c r="B19" s="128"/>
      <c r="C19" s="129"/>
      <c r="D19" s="123"/>
      <c r="E19" s="126"/>
      <c r="F19" s="126"/>
      <c r="G19" s="130"/>
      <c r="H19" s="130"/>
      <c r="I19" s="131"/>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56"/>
      <c r="AG19" s="131"/>
      <c r="AH19" s="58" t="s">
        <v>354</v>
      </c>
      <c r="AI19" s="62" t="s">
        <v>85</v>
      </c>
      <c r="AJ19" s="62" t="s">
        <v>254</v>
      </c>
      <c r="AK19" s="65">
        <f>IFERROR(VLOOKUP(AJ19,Tablas!$B$115:$C$116,2,0)," ")</f>
        <v>15</v>
      </c>
      <c r="AL19" s="62" t="s">
        <v>256</v>
      </c>
      <c r="AM19" s="65">
        <f>IFERROR(VLOOKUP(AL19,Tablas!$B$118:$C$119,2,0)," ")</f>
        <v>15</v>
      </c>
      <c r="AN19" s="62" t="s">
        <v>258</v>
      </c>
      <c r="AO19" s="65">
        <f>IFERROR(VLOOKUP(AN19,Tablas!$B$121:$C$122,2,0)," ")</f>
        <v>15</v>
      </c>
      <c r="AP19" s="74" t="s">
        <v>260</v>
      </c>
      <c r="AQ19" s="65">
        <f>IFERROR(VLOOKUP(AP19,Tablas!$B$124:$C$126,2,0)," ")</f>
        <v>15</v>
      </c>
      <c r="AR19" s="62" t="s">
        <v>263</v>
      </c>
      <c r="AS19" s="65">
        <f>IFERROR(VLOOKUP(AR19,Tablas!$B$128:$C$129,2,0)," ")</f>
        <v>15</v>
      </c>
      <c r="AT19" s="62" t="s">
        <v>265</v>
      </c>
      <c r="AU19" s="65">
        <f>IFERROR(VLOOKUP(AT19,Tablas!$B$131:$C$132,2,0)," ")</f>
        <v>15</v>
      </c>
      <c r="AV19" s="62" t="s">
        <v>267</v>
      </c>
      <c r="AW19" s="65">
        <f>IFERROR(VLOOKUP(AV19,Tablas!$B$134:$C$136,2,0)," ")</f>
        <v>15</v>
      </c>
      <c r="AX19" s="65">
        <f t="shared" si="3"/>
        <v>105</v>
      </c>
      <c r="AY19" s="63" t="str">
        <f t="shared" si="4"/>
        <v>Fuerte</v>
      </c>
      <c r="AZ19" s="62" t="s">
        <v>278</v>
      </c>
      <c r="BA19" s="62" t="str">
        <f>IFERROR(VLOOKUP(AZ19,[2]Tablas!$A$141:$B$143,2,0)," ")</f>
        <v>Fuerte</v>
      </c>
      <c r="BB19" s="62" t="str">
        <f t="shared" si="11"/>
        <v>FuerteFuerte</v>
      </c>
      <c r="BC19" s="62" t="str">
        <f>IFERROR(VLOOKUP(BB19,[2]Tablas!$C$147:$D$155,2,0)," ")</f>
        <v>Fuerte</v>
      </c>
      <c r="BD19" s="62" t="str">
        <f>IFERROR(VLOOKUP(BC19,[2]Tablas!$D$147:$E$155,2,0)," ")</f>
        <v xml:space="preserve">No </v>
      </c>
      <c r="BE19" s="62" t="s">
        <v>355</v>
      </c>
      <c r="BF19" s="131"/>
      <c r="BG19" s="131"/>
      <c r="BH19" s="131"/>
      <c r="BI19" s="131"/>
      <c r="BJ19" s="131"/>
      <c r="BK19" s="131"/>
      <c r="BL19" s="131"/>
      <c r="BM19" s="154"/>
      <c r="BN19" s="154"/>
      <c r="BO19" s="154"/>
      <c r="BP19" s="154"/>
      <c r="BQ19" s="154"/>
      <c r="BR19" s="154"/>
      <c r="BS19" s="120"/>
      <c r="BT19" s="119"/>
      <c r="BU19" s="84"/>
    </row>
    <row r="20" spans="1:73" ht="252" customHeight="1" x14ac:dyDescent="0.25">
      <c r="A20" s="122" t="s">
        <v>86</v>
      </c>
      <c r="B20" s="119" t="s">
        <v>87</v>
      </c>
      <c r="C20" s="122" t="s">
        <v>88</v>
      </c>
      <c r="D20" s="127">
        <v>9</v>
      </c>
      <c r="E20" s="122" t="s">
        <v>89</v>
      </c>
      <c r="F20" s="133" t="s">
        <v>67</v>
      </c>
      <c r="G20" s="133" t="s">
        <v>239</v>
      </c>
      <c r="H20" s="133" t="str">
        <f>IFERROR(VLOOKUP(G20,[4]Tablas!$A$15:$D$19,4,0)," ")</f>
        <v>El evento podrá ocurrir en algún momento</v>
      </c>
      <c r="I20" s="121" t="str">
        <f>IFERROR(VLOOKUP(G20,[4]Tablas!$A$15:$C$19,3,0)," ")</f>
        <v>Posible</v>
      </c>
      <c r="J20" s="138" t="str">
        <f>IFERROR(VLOOKUP(G20,[4]Tablas!$A$15:$B$19,2,0)," ")</f>
        <v>Posible</v>
      </c>
      <c r="K20" s="138" t="s">
        <v>50</v>
      </c>
      <c r="L20" s="138" t="s">
        <v>50</v>
      </c>
      <c r="M20" s="138" t="s">
        <v>50</v>
      </c>
      <c r="N20" s="138" t="s">
        <v>50</v>
      </c>
      <c r="O20" s="138" t="s">
        <v>50</v>
      </c>
      <c r="P20" s="138" t="s">
        <v>50</v>
      </c>
      <c r="Q20" s="138" t="s">
        <v>50</v>
      </c>
      <c r="R20" s="138" t="s">
        <v>50</v>
      </c>
      <c r="S20" s="138" t="s">
        <v>50</v>
      </c>
      <c r="T20" s="138" t="s">
        <v>50</v>
      </c>
      <c r="U20" s="138" t="s">
        <v>50</v>
      </c>
      <c r="V20" s="138" t="s">
        <v>50</v>
      </c>
      <c r="W20" s="141"/>
      <c r="X20" s="141"/>
      <c r="Y20" s="138" t="s">
        <v>50</v>
      </c>
      <c r="Z20" s="138"/>
      <c r="AA20" s="138"/>
      <c r="AB20" s="138"/>
      <c r="AC20" s="141"/>
      <c r="AD20" s="143">
        <f>COUNTIF(K20:AC21,"X")</f>
        <v>13</v>
      </c>
      <c r="AE20" s="121" t="str">
        <f>IF(AD20=0," ",IF(AD20&lt;6,"Moderado",IF(AD20&lt;12,"Mayor",IF(AD20&lt;20,"Catastrófico"))))</f>
        <v>Catastrófico</v>
      </c>
      <c r="AF20" s="138" t="str">
        <f>CONCATENATE(I20,AE20)</f>
        <v>PosibleCatastrófico</v>
      </c>
      <c r="AG20" s="121" t="str">
        <f>IFERROR(VLOOKUP(AF20,[4]Tablas!$C$159:$D$173,2,0)," ")</f>
        <v>Extremo</v>
      </c>
      <c r="AH20" s="64" t="s">
        <v>319</v>
      </c>
      <c r="AI20" s="71" t="s">
        <v>387</v>
      </c>
      <c r="AJ20" s="64" t="s">
        <v>254</v>
      </c>
      <c r="AK20" s="65">
        <f>IFERROR(VLOOKUP(AJ20,Tablas!$B$115:$C$116,2,0)," ")</f>
        <v>15</v>
      </c>
      <c r="AL20" s="64" t="s">
        <v>256</v>
      </c>
      <c r="AM20" s="65">
        <f>IFERROR(VLOOKUP(AL20,Tablas!$B$118:$C$119,2,0)," ")</f>
        <v>15</v>
      </c>
      <c r="AN20" s="64" t="s">
        <v>258</v>
      </c>
      <c r="AO20" s="65">
        <f>IFERROR(VLOOKUP(AN20,Tablas!$B$121:$C$122,2,0)," ")</f>
        <v>15</v>
      </c>
      <c r="AP20" s="74" t="s">
        <v>260</v>
      </c>
      <c r="AQ20" s="65">
        <f>IFERROR(VLOOKUP(AP20,Tablas!$B$124:$C$126,2,0)," ")</f>
        <v>15</v>
      </c>
      <c r="AR20" s="64" t="s">
        <v>263</v>
      </c>
      <c r="AS20" s="65">
        <f>IFERROR(VLOOKUP(AR20,Tablas!$B$128:$C$129,2,0)," ")</f>
        <v>15</v>
      </c>
      <c r="AT20" s="64" t="s">
        <v>265</v>
      </c>
      <c r="AU20" s="65">
        <f>IFERROR(VLOOKUP(AT20,Tablas!$B$131:$C$132,2,0)," ")</f>
        <v>15</v>
      </c>
      <c r="AV20" s="64" t="s">
        <v>267</v>
      </c>
      <c r="AW20" s="65">
        <f>IFERROR(VLOOKUP(AV20,Tablas!$B$134:$C$136,2,0)," ")</f>
        <v>15</v>
      </c>
      <c r="AX20" s="65">
        <f t="shared" si="3"/>
        <v>105</v>
      </c>
      <c r="AY20" s="63" t="str">
        <f t="shared" si="4"/>
        <v>Fuerte</v>
      </c>
      <c r="AZ20" s="64" t="s">
        <v>278</v>
      </c>
      <c r="BA20" s="66" t="str">
        <f>IFERROR(VLOOKUP(AZ20,[4]Tablas!$A$141:$B$143,2,0)," ")</f>
        <v>Fuerte</v>
      </c>
      <c r="BB20" s="65" t="str">
        <f t="shared" ref="BB20:BB23" si="12">CONCATENATE(AY20,BA20)</f>
        <v>FuerteFuerte</v>
      </c>
      <c r="BC20" s="63" t="str">
        <f>IFERROR(VLOOKUP(BB20,[5]Tablas!$C$147:$D$155,2,0)," ")</f>
        <v>Fuerte</v>
      </c>
      <c r="BD20" s="63" t="str">
        <f>IFERROR(VLOOKUP(BC20,[5]Tablas!$D$147:$E$155,2,0)," ")</f>
        <v xml:space="preserve">No </v>
      </c>
      <c r="BE20" s="63"/>
      <c r="BF20" s="64">
        <f>SUM(AX20+AX21)/2</f>
        <v>105</v>
      </c>
      <c r="BG20" s="63" t="str">
        <f>IF(BF20=0," ",IF(BF20&lt;50,"Débil",IF(BF20&lt;99,"Moderado",IF(BF20&gt;100,"Fuerte"))))</f>
        <v>Fuerte</v>
      </c>
      <c r="BH20" s="63" t="str">
        <f>CONCATENATE(I20,BG20)</f>
        <v>PosibleFuerte</v>
      </c>
      <c r="BI20" s="121" t="str">
        <f>IFERROR(VLOOKUP(BH20,[5]Tablas!$H$186:$I$200,2,0)," ")</f>
        <v>Rara vez</v>
      </c>
      <c r="BJ20" s="133" t="str">
        <f>CONCATENATE(BI20,AE20)</f>
        <v>Rara vezCatastrófico</v>
      </c>
      <c r="BK20" s="121" t="str">
        <f>IFERROR(VLOOKUP(BJ20,[5]Tablas!$C$159:$D$173,2,0)," ")</f>
        <v>Extremo</v>
      </c>
      <c r="BL20" s="133" t="s">
        <v>56</v>
      </c>
      <c r="BM20" s="68" t="s">
        <v>320</v>
      </c>
      <c r="BN20" s="64" t="s">
        <v>321</v>
      </c>
      <c r="BO20" s="60">
        <v>44773</v>
      </c>
      <c r="BP20" s="60">
        <v>44803</v>
      </c>
      <c r="BQ20" s="64"/>
      <c r="BR20" s="56" t="s">
        <v>313</v>
      </c>
      <c r="BS20" s="61" t="s">
        <v>389</v>
      </c>
      <c r="BT20" s="118" t="s">
        <v>407</v>
      </c>
      <c r="BU20" s="84"/>
    </row>
    <row r="21" spans="1:73" ht="281.45" customHeight="1" x14ac:dyDescent="0.25">
      <c r="A21" s="123"/>
      <c r="B21" s="124"/>
      <c r="C21" s="123"/>
      <c r="D21" s="123"/>
      <c r="E21" s="123"/>
      <c r="F21" s="134"/>
      <c r="G21" s="133"/>
      <c r="H21" s="133"/>
      <c r="I21" s="121"/>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8"/>
      <c r="AG21" s="121"/>
      <c r="AH21" s="64" t="s">
        <v>322</v>
      </c>
      <c r="AI21" s="71" t="s">
        <v>388</v>
      </c>
      <c r="AJ21" s="64" t="s">
        <v>254</v>
      </c>
      <c r="AK21" s="65">
        <f>IFERROR(VLOOKUP(AJ21,Tablas!$B$115:$C$116,2,0)," ")</f>
        <v>15</v>
      </c>
      <c r="AL21" s="64" t="s">
        <v>256</v>
      </c>
      <c r="AM21" s="65">
        <f>IFERROR(VLOOKUP(AL21,Tablas!$B$118:$C$119,2,0)," ")</f>
        <v>15</v>
      </c>
      <c r="AN21" s="64" t="s">
        <v>258</v>
      </c>
      <c r="AO21" s="65">
        <f>IFERROR(VLOOKUP(AN21,Tablas!$B$121:$C$122,2,0)," ")</f>
        <v>15</v>
      </c>
      <c r="AP21" s="74" t="s">
        <v>260</v>
      </c>
      <c r="AQ21" s="65">
        <f>IFERROR(VLOOKUP(AP21,Tablas!$B$124:$C$126,2,0)," ")</f>
        <v>15</v>
      </c>
      <c r="AR21" s="64" t="s">
        <v>263</v>
      </c>
      <c r="AS21" s="65">
        <f>IFERROR(VLOOKUP(AR21,Tablas!$B$128:$C$129,2,0)," ")</f>
        <v>15</v>
      </c>
      <c r="AT21" s="64" t="s">
        <v>265</v>
      </c>
      <c r="AU21" s="65">
        <f>IFERROR(VLOOKUP(AT21,Tablas!$B$131:$C$132,2,0)," ")</f>
        <v>15</v>
      </c>
      <c r="AV21" s="64" t="s">
        <v>267</v>
      </c>
      <c r="AW21" s="65">
        <f>IFERROR(VLOOKUP(AV21,Tablas!$B$134:$C$136,2,0)," ")</f>
        <v>15</v>
      </c>
      <c r="AX21" s="65">
        <f t="shared" si="3"/>
        <v>105</v>
      </c>
      <c r="AY21" s="63" t="str">
        <f t="shared" si="4"/>
        <v>Fuerte</v>
      </c>
      <c r="AZ21" s="64" t="s">
        <v>278</v>
      </c>
      <c r="BA21" s="66" t="str">
        <f>IFERROR(VLOOKUP(AZ21,[4]Tablas!$A$141:$B$143,2,0)," ")</f>
        <v>Fuerte</v>
      </c>
      <c r="BB21" s="65" t="str">
        <f t="shared" si="12"/>
        <v>FuerteFuerte</v>
      </c>
      <c r="BC21" s="63" t="str">
        <f>IFERROR(VLOOKUP(BB21,[5]Tablas!$C$147:$D$155,2,0)," ")</f>
        <v>Fuerte</v>
      </c>
      <c r="BD21" s="63" t="str">
        <f>IFERROR(VLOOKUP(BC21,[5]Tablas!$D$147:$E$155,2,0)," ")</f>
        <v xml:space="preserve">No </v>
      </c>
      <c r="BE21" s="63"/>
      <c r="BF21" s="64">
        <f>SUM(AX21+AX22)/2</f>
        <v>105</v>
      </c>
      <c r="BG21" s="64" t="str">
        <f t="shared" ref="BG21:BG23" si="13">IF(BF21=0," ",IF(BF21&lt;50,"Débil",IF(BF21&lt;99,"Moderado",IF(BF21&gt;100,"Fuerte"))))</f>
        <v>Fuerte</v>
      </c>
      <c r="BH21" s="63" t="str">
        <f>CONCATENATE(I21,BG21)</f>
        <v>Fuerte</v>
      </c>
      <c r="BI21" s="121"/>
      <c r="BJ21" s="133"/>
      <c r="BK21" s="121"/>
      <c r="BL21" s="133"/>
      <c r="BM21" s="68" t="s">
        <v>320</v>
      </c>
      <c r="BN21" s="64" t="s">
        <v>321</v>
      </c>
      <c r="BO21" s="60">
        <v>44773</v>
      </c>
      <c r="BP21" s="60">
        <v>44865</v>
      </c>
      <c r="BQ21" s="64"/>
      <c r="BR21" s="56" t="s">
        <v>313</v>
      </c>
      <c r="BS21" s="112" t="s">
        <v>418</v>
      </c>
      <c r="BT21" s="118"/>
      <c r="BU21" s="84"/>
    </row>
    <row r="22" spans="1:73" ht="132" customHeight="1" x14ac:dyDescent="0.25">
      <c r="A22" s="123"/>
      <c r="B22" s="136" t="s">
        <v>382</v>
      </c>
      <c r="C22" s="122" t="s">
        <v>381</v>
      </c>
      <c r="D22" s="121">
        <v>10</v>
      </c>
      <c r="E22" s="133" t="s">
        <v>330</v>
      </c>
      <c r="F22" s="133" t="s">
        <v>67</v>
      </c>
      <c r="G22" s="133" t="s">
        <v>238</v>
      </c>
      <c r="H22" s="133" t="str">
        <f>IFERROR(VLOOKUP(G22,[4]Tablas!$A$15:$D$19,4,0)," ")</f>
        <v>El evento puede ocurrir en algún momento</v>
      </c>
      <c r="I22" s="121" t="str">
        <f>IFERROR(VLOOKUP(G22,[4]Tablas!$A$15:$C$19,3,0)," ")</f>
        <v>Improbable</v>
      </c>
      <c r="J22" s="52" t="str">
        <f>IFERROR(VLOOKUP(G22,[4]Tablas!$A$15:$B$19,2,0)," ")</f>
        <v>Improbable</v>
      </c>
      <c r="K22" s="138" t="s">
        <v>50</v>
      </c>
      <c r="L22" s="138" t="s">
        <v>50</v>
      </c>
      <c r="M22" s="138" t="s">
        <v>50</v>
      </c>
      <c r="N22" s="138" t="s">
        <v>50</v>
      </c>
      <c r="O22" s="138" t="s">
        <v>50</v>
      </c>
      <c r="P22" s="138" t="s">
        <v>50</v>
      </c>
      <c r="Q22" s="138" t="s">
        <v>50</v>
      </c>
      <c r="R22" s="138"/>
      <c r="S22" s="138" t="s">
        <v>50</v>
      </c>
      <c r="T22" s="138"/>
      <c r="U22" s="138" t="s">
        <v>50</v>
      </c>
      <c r="V22" s="138" t="s">
        <v>50</v>
      </c>
      <c r="W22" s="138"/>
      <c r="X22" s="138"/>
      <c r="Y22" s="138" t="s">
        <v>50</v>
      </c>
      <c r="Z22" s="138"/>
      <c r="AA22" s="138"/>
      <c r="AB22" s="138"/>
      <c r="AC22" s="138"/>
      <c r="AD22" s="53">
        <f t="shared" ref="AD22" si="14">COUNTIF(K22:AC22,"X")</f>
        <v>11</v>
      </c>
      <c r="AE22" s="121" t="str">
        <f t="shared" ref="AE22" si="15">IF(AD22=0," ",IF(AD22&lt;6,"Moderado",IF(AD22&lt;12,"Mayor",IF(AD22&lt;20,"Catastrófico"))))</f>
        <v>Mayor</v>
      </c>
      <c r="AF22" s="52" t="str">
        <f>CONCATENATE(I22,AE22)</f>
        <v>ImprobableMayor</v>
      </c>
      <c r="AG22" s="121" t="str">
        <f>IFERROR(VLOOKUP(AF22,[4]Tablas!$C$159:$D$173,2,0)," ")</f>
        <v>Moderado</v>
      </c>
      <c r="AH22" s="65" t="s">
        <v>323</v>
      </c>
      <c r="AI22" s="64" t="s">
        <v>324</v>
      </c>
      <c r="AJ22" s="64" t="s">
        <v>254</v>
      </c>
      <c r="AK22" s="65">
        <f>IFERROR(VLOOKUP(AJ22,Tablas!$B$115:$C$116,2,0)," ")</f>
        <v>15</v>
      </c>
      <c r="AL22" s="64" t="s">
        <v>256</v>
      </c>
      <c r="AM22" s="65">
        <f>IFERROR(VLOOKUP(AL22,Tablas!$B$118:$C$119,2,0)," ")</f>
        <v>15</v>
      </c>
      <c r="AN22" s="64" t="s">
        <v>258</v>
      </c>
      <c r="AO22" s="65">
        <f>IFERROR(VLOOKUP(AN22,Tablas!$B$121:$C$122,2,0)," ")</f>
        <v>15</v>
      </c>
      <c r="AP22" s="74" t="s">
        <v>260</v>
      </c>
      <c r="AQ22" s="65">
        <f>IFERROR(VLOOKUP(AP22,Tablas!$B$124:$C$126,2,0)," ")</f>
        <v>15</v>
      </c>
      <c r="AR22" s="64" t="s">
        <v>263</v>
      </c>
      <c r="AS22" s="65">
        <f>IFERROR(VLOOKUP(AR22,Tablas!$B$128:$C$129,2,0)," ")</f>
        <v>15</v>
      </c>
      <c r="AT22" s="64" t="s">
        <v>265</v>
      </c>
      <c r="AU22" s="65">
        <f>IFERROR(VLOOKUP(AT22,Tablas!$B$131:$C$132,2,0)," ")</f>
        <v>15</v>
      </c>
      <c r="AV22" s="64" t="s">
        <v>267</v>
      </c>
      <c r="AW22" s="65">
        <f>IFERROR(VLOOKUP(AV22,Tablas!$B$134:$C$136,2,0)," ")</f>
        <v>15</v>
      </c>
      <c r="AX22" s="65">
        <f t="shared" si="3"/>
        <v>105</v>
      </c>
      <c r="AY22" s="63" t="str">
        <f t="shared" si="4"/>
        <v>Fuerte</v>
      </c>
      <c r="AZ22" s="57" t="s">
        <v>278</v>
      </c>
      <c r="BA22" s="63" t="str">
        <f>IFERROR(VLOOKUP(AZ22,[4]Tablas!$A$141:$B$143,2,0)," ")</f>
        <v>Fuerte</v>
      </c>
      <c r="BB22" s="65" t="str">
        <f t="shared" si="12"/>
        <v>FuerteFuerte</v>
      </c>
      <c r="BC22" s="63" t="str">
        <f>IFERROR(VLOOKUP(BB22,[5]Tablas!$C$147:$D$155,2,0)," ")</f>
        <v>Fuerte</v>
      </c>
      <c r="BD22" s="63" t="str">
        <f>IFERROR(VLOOKUP(BC22,[5]Tablas!$D$147:$E$155,2,0)," ")</f>
        <v xml:space="preserve">No </v>
      </c>
      <c r="BE22" s="63"/>
      <c r="BF22" s="63">
        <f>+AX22</f>
        <v>105</v>
      </c>
      <c r="BG22" s="63" t="str">
        <f t="shared" si="13"/>
        <v>Fuerte</v>
      </c>
      <c r="BH22" s="63" t="str">
        <f>CONCATENATE(I22,BG22)</f>
        <v>ImprobableFuerte</v>
      </c>
      <c r="BI22" s="121" t="str">
        <f>IFERROR(VLOOKUP(BH22,[5]Tablas!$H$186:$I$200,2,0)," ")</f>
        <v>Rara vez</v>
      </c>
      <c r="BJ22" s="121" t="str">
        <f t="shared" ref="BJ22" si="16">CONCATENATE(BI22,AE22)</f>
        <v>Rara vezMayor</v>
      </c>
      <c r="BK22" s="121" t="str">
        <f>IFERROR(VLOOKUP(BJ22,[5]Tablas!$C$159:$D$173,2,0)," ")</f>
        <v>Moderado</v>
      </c>
      <c r="BL22" s="133" t="s">
        <v>56</v>
      </c>
      <c r="BM22" s="68" t="s">
        <v>325</v>
      </c>
      <c r="BN22" s="65" t="s">
        <v>326</v>
      </c>
      <c r="BO22" s="60">
        <v>44773</v>
      </c>
      <c r="BP22" s="60">
        <v>44803</v>
      </c>
      <c r="BQ22" s="65"/>
      <c r="BR22" s="56" t="s">
        <v>313</v>
      </c>
      <c r="BS22" s="122" t="s">
        <v>367</v>
      </c>
      <c r="BT22" s="118" t="s">
        <v>407</v>
      </c>
      <c r="BU22" s="84"/>
    </row>
    <row r="23" spans="1:73" ht="141.6" customHeight="1" x14ac:dyDescent="0.25">
      <c r="A23" s="123"/>
      <c r="B23" s="124"/>
      <c r="C23" s="123"/>
      <c r="D23" s="123"/>
      <c r="E23" s="123"/>
      <c r="F23" s="133"/>
      <c r="G23" s="133"/>
      <c r="H23" s="133"/>
      <c r="I23" s="121"/>
      <c r="J23" s="52"/>
      <c r="K23" s="138"/>
      <c r="L23" s="138"/>
      <c r="M23" s="138"/>
      <c r="N23" s="138"/>
      <c r="O23" s="138"/>
      <c r="P23" s="138"/>
      <c r="Q23" s="138"/>
      <c r="R23" s="138"/>
      <c r="S23" s="138"/>
      <c r="T23" s="138"/>
      <c r="U23" s="138"/>
      <c r="V23" s="138"/>
      <c r="W23" s="138"/>
      <c r="X23" s="138"/>
      <c r="Y23" s="138"/>
      <c r="Z23" s="138"/>
      <c r="AA23" s="138"/>
      <c r="AB23" s="138"/>
      <c r="AC23" s="138"/>
      <c r="AD23" s="53"/>
      <c r="AE23" s="121"/>
      <c r="AF23" s="52"/>
      <c r="AG23" s="121"/>
      <c r="AH23" s="65" t="s">
        <v>327</v>
      </c>
      <c r="AI23" s="65" t="s">
        <v>328</v>
      </c>
      <c r="AJ23" s="64" t="s">
        <v>254</v>
      </c>
      <c r="AK23" s="65">
        <f>IFERROR(VLOOKUP(AJ23,Tablas!$B$115:$C$116,2,0)," ")</f>
        <v>15</v>
      </c>
      <c r="AL23" s="64" t="s">
        <v>256</v>
      </c>
      <c r="AM23" s="65">
        <f>IFERROR(VLOOKUP(AL23,Tablas!$B$118:$C$119,2,0)," ")</f>
        <v>15</v>
      </c>
      <c r="AN23" s="64" t="s">
        <v>258</v>
      </c>
      <c r="AO23" s="65">
        <f>IFERROR(VLOOKUP(AN23,Tablas!$B$121:$C$122,2,0)," ")</f>
        <v>15</v>
      </c>
      <c r="AP23" s="74" t="s">
        <v>260</v>
      </c>
      <c r="AQ23" s="65">
        <f>IFERROR(VLOOKUP(AP23,Tablas!$B$124:$C$126,2,0)," ")</f>
        <v>15</v>
      </c>
      <c r="AR23" s="64" t="s">
        <v>263</v>
      </c>
      <c r="AS23" s="65">
        <f>IFERROR(VLOOKUP(AR23,Tablas!$B$128:$C$129,2,0)," ")</f>
        <v>15</v>
      </c>
      <c r="AT23" s="64" t="s">
        <v>265</v>
      </c>
      <c r="AU23" s="65">
        <f>IFERROR(VLOOKUP(AT23,Tablas!$B$131:$C$132,2,0)," ")</f>
        <v>15</v>
      </c>
      <c r="AV23" s="64" t="s">
        <v>267</v>
      </c>
      <c r="AW23" s="65">
        <f>IFERROR(VLOOKUP(AV23,Tablas!$B$134:$C$136,2,0)," ")</f>
        <v>15</v>
      </c>
      <c r="AX23" s="65">
        <f t="shared" si="3"/>
        <v>105</v>
      </c>
      <c r="AY23" s="63" t="str">
        <f t="shared" si="4"/>
        <v>Fuerte</v>
      </c>
      <c r="AZ23" s="57" t="s">
        <v>278</v>
      </c>
      <c r="BA23" s="63" t="str">
        <f>IFERROR(VLOOKUP(AZ23,[4]Tablas!$A$141:$B$143,2,0)," ")</f>
        <v>Fuerte</v>
      </c>
      <c r="BB23" s="65" t="str">
        <f t="shared" si="12"/>
        <v>FuerteFuerte</v>
      </c>
      <c r="BC23" s="63" t="str">
        <f>IFERROR(VLOOKUP(BB23,[5]Tablas!$C$147:$D$155,2,0)," ")</f>
        <v>Fuerte</v>
      </c>
      <c r="BD23" s="63" t="str">
        <f>IFERROR(VLOOKUP(BC23,[5]Tablas!$D$147:$E$155,2,0)," ")</f>
        <v xml:space="preserve">No </v>
      </c>
      <c r="BE23" s="63"/>
      <c r="BF23" s="63">
        <f>+AX23</f>
        <v>105</v>
      </c>
      <c r="BG23" s="63" t="str">
        <f t="shared" si="13"/>
        <v>Fuerte</v>
      </c>
      <c r="BH23" s="63" t="str">
        <f>CONCATENATE(I23,BG23)</f>
        <v>Fuerte</v>
      </c>
      <c r="BI23" s="121"/>
      <c r="BJ23" s="121"/>
      <c r="BK23" s="121"/>
      <c r="BL23" s="133"/>
      <c r="BM23" s="68" t="s">
        <v>329</v>
      </c>
      <c r="BN23" s="65" t="s">
        <v>326</v>
      </c>
      <c r="BO23" s="60">
        <v>44773</v>
      </c>
      <c r="BP23" s="60">
        <v>44925</v>
      </c>
      <c r="BQ23" s="65"/>
      <c r="BR23" s="56" t="s">
        <v>313</v>
      </c>
      <c r="BS23" s="183"/>
      <c r="BT23" s="182"/>
      <c r="BU23" s="84"/>
    </row>
    <row r="24" spans="1:73" ht="250.5" customHeight="1" x14ac:dyDescent="0.25">
      <c r="A24" s="123"/>
      <c r="B24" s="72" t="s">
        <v>91</v>
      </c>
      <c r="C24" s="68" t="s">
        <v>92</v>
      </c>
      <c r="D24" s="64">
        <v>11</v>
      </c>
      <c r="E24" s="79" t="s">
        <v>331</v>
      </c>
      <c r="F24" s="79" t="s">
        <v>67</v>
      </c>
      <c r="G24" s="68" t="s">
        <v>239</v>
      </c>
      <c r="H24" s="68" t="s">
        <v>244</v>
      </c>
      <c r="I24" s="104" t="s">
        <v>234</v>
      </c>
      <c r="J24" s="68" t="s">
        <v>234</v>
      </c>
      <c r="K24" s="68"/>
      <c r="L24" s="68"/>
      <c r="M24" s="68" t="s">
        <v>50</v>
      </c>
      <c r="N24" s="68" t="s">
        <v>50</v>
      </c>
      <c r="O24" s="68" t="s">
        <v>50</v>
      </c>
      <c r="P24" s="68"/>
      <c r="Q24" s="68" t="s">
        <v>50</v>
      </c>
      <c r="R24" s="68"/>
      <c r="S24" s="68"/>
      <c r="T24" s="68" t="s">
        <v>50</v>
      </c>
      <c r="U24" s="68" t="s">
        <v>50</v>
      </c>
      <c r="V24" s="68" t="s">
        <v>50</v>
      </c>
      <c r="W24" s="68" t="s">
        <v>50</v>
      </c>
      <c r="X24" s="68" t="s">
        <v>50</v>
      </c>
      <c r="Y24" s="68"/>
      <c r="Z24" s="68"/>
      <c r="AA24" s="68"/>
      <c r="AB24" s="68"/>
      <c r="AC24" s="68"/>
      <c r="AD24" s="68">
        <v>9</v>
      </c>
      <c r="AE24" s="105" t="s">
        <v>213</v>
      </c>
      <c r="AF24" s="68" t="s">
        <v>332</v>
      </c>
      <c r="AG24" s="55" t="s">
        <v>221</v>
      </c>
      <c r="AH24" s="68" t="s">
        <v>333</v>
      </c>
      <c r="AI24" s="68" t="s">
        <v>334</v>
      </c>
      <c r="AJ24" s="68" t="s">
        <v>254</v>
      </c>
      <c r="AK24" s="65">
        <f>IFERROR(VLOOKUP(AJ24,Tablas!$B$115:$C$116,2,0)," ")</f>
        <v>15</v>
      </c>
      <c r="AL24" s="68" t="s">
        <v>256</v>
      </c>
      <c r="AM24" s="65">
        <f>IFERROR(VLOOKUP(AL24,Tablas!$B$118:$C$119,2,0)," ")</f>
        <v>15</v>
      </c>
      <c r="AN24" s="68" t="s">
        <v>258</v>
      </c>
      <c r="AO24" s="65">
        <f>IFERROR(VLOOKUP(AN24,Tablas!$B$121:$C$122,2,0)," ")</f>
        <v>15</v>
      </c>
      <c r="AP24" s="74" t="s">
        <v>262</v>
      </c>
      <c r="AQ24" s="65">
        <f>IFERROR(VLOOKUP(AP24,Tablas!$B$124:$C$126,2,0)," ")</f>
        <v>0</v>
      </c>
      <c r="AR24" s="68" t="s">
        <v>263</v>
      </c>
      <c r="AS24" s="65">
        <f>IFERROR(VLOOKUP(AR24,Tablas!$B$128:$C$129,2,0)," ")</f>
        <v>15</v>
      </c>
      <c r="AT24" s="68" t="s">
        <v>265</v>
      </c>
      <c r="AU24" s="65">
        <f>IFERROR(VLOOKUP(AT24,Tablas!$B$131:$C$132,2,0)," ")</f>
        <v>15</v>
      </c>
      <c r="AV24" s="68" t="s">
        <v>267</v>
      </c>
      <c r="AW24" s="65">
        <f>IFERROR(VLOOKUP(AV24,Tablas!$B$134:$C$136,2,0)," ")</f>
        <v>15</v>
      </c>
      <c r="AX24" s="65">
        <f t="shared" si="3"/>
        <v>90</v>
      </c>
      <c r="AY24" s="63" t="str">
        <f t="shared" si="4"/>
        <v>Moderado</v>
      </c>
      <c r="AZ24" s="68" t="s">
        <v>278</v>
      </c>
      <c r="BA24" s="54" t="s">
        <v>279</v>
      </c>
      <c r="BB24" s="65" t="str">
        <f t="shared" ref="BB24" si="17">CONCATENATE(AY24,BA24)</f>
        <v>ModeradoFuerte</v>
      </c>
      <c r="BC24" s="63" t="str">
        <f>IFERROR(VLOOKUP(BB24,[5]Tablas!$C$147:$D$155,2,0)," ")</f>
        <v>Moderado</v>
      </c>
      <c r="BD24" s="63" t="str">
        <f>IFERROR(VLOOKUP(BC24,[5]Tablas!$D$147:$E$155,2,0)," ")</f>
        <v>Sí</v>
      </c>
      <c r="BE24" s="63"/>
      <c r="BF24" s="113">
        <v>90</v>
      </c>
      <c r="BG24" s="105" t="s">
        <v>212</v>
      </c>
      <c r="BH24" s="63" t="str">
        <f>CONCATENATE(I24,BG24)</f>
        <v>PosibleModerado</v>
      </c>
      <c r="BI24" s="63" t="str">
        <f>IFERROR(VLOOKUP(BH24,[5]Tablas!$H$186:$I$200,2,0)," ")</f>
        <v>Improbable</v>
      </c>
      <c r="BJ24" s="109" t="s">
        <v>335</v>
      </c>
      <c r="BK24" s="63" t="str">
        <f>IFERROR(VLOOKUP(BJ24,[5]Tablas!$C$159:$D$173,2,0)," ")</f>
        <v>Moderado</v>
      </c>
      <c r="BL24" s="68" t="s">
        <v>56</v>
      </c>
      <c r="BM24" s="68" t="s">
        <v>336</v>
      </c>
      <c r="BN24" s="68" t="s">
        <v>337</v>
      </c>
      <c r="BO24" s="60">
        <v>44773</v>
      </c>
      <c r="BP24" s="60">
        <v>44925</v>
      </c>
      <c r="BQ24" s="68"/>
      <c r="BR24" s="56" t="s">
        <v>313</v>
      </c>
      <c r="BS24" s="65" t="s">
        <v>419</v>
      </c>
      <c r="BT24" s="114" t="s">
        <v>407</v>
      </c>
      <c r="BU24" s="84"/>
    </row>
    <row r="25" spans="1:73" ht="216.6" customHeight="1" x14ac:dyDescent="0.25">
      <c r="A25" s="122" t="s">
        <v>93</v>
      </c>
      <c r="B25" s="119" t="s">
        <v>356</v>
      </c>
      <c r="C25" s="120" t="s">
        <v>400</v>
      </c>
      <c r="D25" s="135">
        <v>12</v>
      </c>
      <c r="E25" s="120" t="s">
        <v>94</v>
      </c>
      <c r="F25" s="122" t="s">
        <v>67</v>
      </c>
      <c r="G25" s="133" t="s">
        <v>238</v>
      </c>
      <c r="H25" s="133" t="str">
        <f>IFERROR(VLOOKUP(G25,Tablas!$A$15:$D$19,4,0)," ")</f>
        <v>El evento puede ocurrir en algún momento</v>
      </c>
      <c r="I25" s="121" t="str">
        <f>IFERROR(VLOOKUP(G25,Tablas!$A$15:$C$19,3,0)," ")</f>
        <v>Improbable</v>
      </c>
      <c r="J25" s="137" t="str">
        <f>IFERROR(VLOOKUP(G25,Tablas!$A$15:$B$19,2,0)," ")</f>
        <v>Improbable</v>
      </c>
      <c r="K25" s="137" t="s">
        <v>49</v>
      </c>
      <c r="L25" s="137"/>
      <c r="M25" s="137"/>
      <c r="N25" s="137"/>
      <c r="O25" s="137" t="s">
        <v>49</v>
      </c>
      <c r="P25" s="137"/>
      <c r="Q25" s="137"/>
      <c r="R25" s="137"/>
      <c r="S25" s="137" t="s">
        <v>49</v>
      </c>
      <c r="T25" s="137" t="s">
        <v>49</v>
      </c>
      <c r="U25" s="137" t="s">
        <v>49</v>
      </c>
      <c r="V25" s="137" t="s">
        <v>49</v>
      </c>
      <c r="W25" s="137" t="s">
        <v>49</v>
      </c>
      <c r="X25" s="137" t="s">
        <v>49</v>
      </c>
      <c r="Y25" s="137"/>
      <c r="Z25" s="137"/>
      <c r="AA25" s="137"/>
      <c r="AB25" s="137"/>
      <c r="AC25" s="137"/>
      <c r="AD25" s="142">
        <f>COUNTIF(K25:AC26,"X")</f>
        <v>8</v>
      </c>
      <c r="AE25" s="127" t="str">
        <f t="shared" ref="AE25" si="18">IF(AD25=0," ",IF(AD25&lt;6,"Moderado",IF(AD25&lt;12,"Mayor",IF(AD25&lt;20,"Catastrófico"))))</f>
        <v>Mayor</v>
      </c>
      <c r="AF25" s="138" t="str">
        <f>CONCATENATE(I25,AE25)</f>
        <v>ImprobableMayor</v>
      </c>
      <c r="AG25" s="121" t="str">
        <f>IFERROR(VLOOKUP(AF25,Tablas!$C$159:$D$173,2,0)," ")</f>
        <v>Moderado</v>
      </c>
      <c r="AH25" s="63" t="s">
        <v>357</v>
      </c>
      <c r="AI25" s="115" t="s">
        <v>96</v>
      </c>
      <c r="AJ25" s="65" t="s">
        <v>254</v>
      </c>
      <c r="AK25" s="65">
        <f>IFERROR(VLOOKUP(AJ25,Tablas!$B$115:$C$116,2,0)," ")</f>
        <v>15</v>
      </c>
      <c r="AL25" s="65" t="s">
        <v>256</v>
      </c>
      <c r="AM25" s="65">
        <f>IFERROR(VLOOKUP(AL25,Tablas!$B$118:$C$119,2,0)," ")</f>
        <v>15</v>
      </c>
      <c r="AN25" s="65" t="s">
        <v>258</v>
      </c>
      <c r="AO25" s="65">
        <f>IFERROR(VLOOKUP(AN25,Tablas!$B$121:$C$122,2,0)," ")</f>
        <v>15</v>
      </c>
      <c r="AP25" s="74" t="s">
        <v>260</v>
      </c>
      <c r="AQ25" s="65">
        <f>IFERROR(VLOOKUP(AP25,Tablas!$B$124:$C$126,2,0)," ")</f>
        <v>15</v>
      </c>
      <c r="AR25" s="65" t="s">
        <v>263</v>
      </c>
      <c r="AS25" s="65">
        <f>IFERROR(VLOOKUP(AR25,Tablas!$B$128:$C$129,2,0)," ")</f>
        <v>15</v>
      </c>
      <c r="AT25" s="65" t="s">
        <v>265</v>
      </c>
      <c r="AU25" s="65">
        <f>IFERROR(VLOOKUP(AT25,Tablas!$B$131:$C$132,2,0)," ")</f>
        <v>15</v>
      </c>
      <c r="AV25" s="65" t="s">
        <v>267</v>
      </c>
      <c r="AW25" s="65">
        <f>IFERROR(VLOOKUP(AV25,Tablas!$B$134:$C$136,2,0)," ")</f>
        <v>15</v>
      </c>
      <c r="AX25" s="65">
        <f t="shared" si="3"/>
        <v>105</v>
      </c>
      <c r="AY25" s="63" t="str">
        <f t="shared" si="4"/>
        <v>Fuerte</v>
      </c>
      <c r="AZ25" s="65" t="s">
        <v>278</v>
      </c>
      <c r="BA25" s="63" t="str">
        <f>IFERROR(VLOOKUP(AZ25,Tablas!$A$141:$B$143,2,0)," ")</f>
        <v>Fuerte</v>
      </c>
      <c r="BB25" s="54" t="s">
        <v>308</v>
      </c>
      <c r="BC25" s="54" t="s">
        <v>279</v>
      </c>
      <c r="BD25" s="68" t="s">
        <v>309</v>
      </c>
      <c r="BE25" s="63"/>
      <c r="BF25" s="121">
        <f>SUM(AX25:AX26)/2</f>
        <v>105</v>
      </c>
      <c r="BG25" s="121" t="str">
        <f t="shared" ref="BG25" si="19">IF(BF25=0," ",IF(BF25&lt;50,"Débil",IF(BF25&lt;99,"Moderado",IF(BF25&gt;100,"Fuerte"))))</f>
        <v>Fuerte</v>
      </c>
      <c r="BH25" s="121" t="str">
        <f>CONCATENATE(I25,BG25)</f>
        <v>ImprobableFuerte</v>
      </c>
      <c r="BI25" s="121" t="str">
        <f>IFERROR(VLOOKUP(BH25,Tablas!$H$186:$I$200,2,0)," ")</f>
        <v>Rara vez</v>
      </c>
      <c r="BJ25" s="121" t="str">
        <f t="shared" ref="BJ25" si="20">CONCATENATE(BI25,AE25)</f>
        <v>Rara vezMayor</v>
      </c>
      <c r="BK25" s="121" t="str">
        <f>IFERROR(VLOOKUP(BJ25,Tablas!$C$159:$D$173,2,0)," ")</f>
        <v>Moderado</v>
      </c>
      <c r="BL25" s="127" t="s">
        <v>56</v>
      </c>
      <c r="BM25" s="133"/>
      <c r="BN25" s="133"/>
      <c r="BO25" s="176"/>
      <c r="BP25" s="176"/>
      <c r="BQ25" s="133"/>
      <c r="BR25" s="133"/>
      <c r="BS25" s="65" t="s">
        <v>420</v>
      </c>
      <c r="BT25" s="118" t="s">
        <v>411</v>
      </c>
      <c r="BU25" s="84"/>
    </row>
    <row r="26" spans="1:73" ht="258" customHeight="1" x14ac:dyDescent="0.25">
      <c r="A26" s="123"/>
      <c r="B26" s="124"/>
      <c r="C26" s="123"/>
      <c r="D26" s="123"/>
      <c r="E26" s="123"/>
      <c r="F26" s="123"/>
      <c r="G26" s="133"/>
      <c r="H26" s="133"/>
      <c r="I26" s="121"/>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38"/>
      <c r="AG26" s="121"/>
      <c r="AH26" s="116" t="s">
        <v>358</v>
      </c>
      <c r="AI26" s="117" t="s">
        <v>366</v>
      </c>
      <c r="AJ26" s="65" t="s">
        <v>254</v>
      </c>
      <c r="AK26" s="65">
        <f>IFERROR(VLOOKUP(AJ26,Tablas!$B$115:$C$116,2,0)," ")</f>
        <v>15</v>
      </c>
      <c r="AL26" s="65" t="s">
        <v>256</v>
      </c>
      <c r="AM26" s="65">
        <f>IFERROR(VLOOKUP(AL26,Tablas!$B$118:$C$119,2,0)," ")</f>
        <v>15</v>
      </c>
      <c r="AN26" s="65" t="s">
        <v>258</v>
      </c>
      <c r="AO26" s="65">
        <f>IFERROR(VLOOKUP(AN26,Tablas!$B$121:$C$122,2,0)," ")</f>
        <v>15</v>
      </c>
      <c r="AP26" s="74" t="s">
        <v>260</v>
      </c>
      <c r="AQ26" s="65">
        <f>IFERROR(VLOOKUP(AP26,Tablas!$B$124:$C$126,2,0)," ")</f>
        <v>15</v>
      </c>
      <c r="AR26" s="65" t="s">
        <v>263</v>
      </c>
      <c r="AS26" s="65">
        <f>IFERROR(VLOOKUP(AR26,Tablas!$B$128:$C$129,2,0)," ")</f>
        <v>15</v>
      </c>
      <c r="AT26" s="65" t="s">
        <v>265</v>
      </c>
      <c r="AU26" s="65">
        <f>IFERROR(VLOOKUP(AT26,Tablas!$B$131:$C$132,2,0)," ")</f>
        <v>15</v>
      </c>
      <c r="AV26" s="65" t="s">
        <v>267</v>
      </c>
      <c r="AW26" s="65">
        <f>IFERROR(VLOOKUP(AV26,Tablas!$B$134:$C$136,2,0)," ")</f>
        <v>15</v>
      </c>
      <c r="AX26" s="65">
        <f t="shared" si="3"/>
        <v>105</v>
      </c>
      <c r="AY26" s="63" t="str">
        <f t="shared" si="4"/>
        <v>Fuerte</v>
      </c>
      <c r="AZ26" s="63" t="s">
        <v>278</v>
      </c>
      <c r="BA26" s="63" t="str">
        <f>IFERROR(VLOOKUP(AZ26,Tablas!$A$141:$B$143,2,0)," ")</f>
        <v>Fuerte</v>
      </c>
      <c r="BB26" s="54" t="s">
        <v>308</v>
      </c>
      <c r="BC26" s="54" t="s">
        <v>279</v>
      </c>
      <c r="BD26" s="68" t="s">
        <v>309</v>
      </c>
      <c r="BE26" s="63"/>
      <c r="BF26" s="121"/>
      <c r="BG26" s="121"/>
      <c r="BH26" s="121"/>
      <c r="BI26" s="121"/>
      <c r="BJ26" s="121"/>
      <c r="BK26" s="121"/>
      <c r="BL26" s="123"/>
      <c r="BM26" s="133"/>
      <c r="BN26" s="133"/>
      <c r="BO26" s="133"/>
      <c r="BP26" s="133"/>
      <c r="BQ26" s="133"/>
      <c r="BR26" s="133"/>
      <c r="BS26" s="65" t="s">
        <v>421</v>
      </c>
      <c r="BT26" s="118"/>
      <c r="BU26" s="84"/>
    </row>
    <row r="27" spans="1:73" ht="244.15" customHeight="1" x14ac:dyDescent="0.25">
      <c r="A27" s="69" t="s">
        <v>373</v>
      </c>
      <c r="B27" s="81" t="s">
        <v>374</v>
      </c>
      <c r="C27" s="70" t="s">
        <v>375</v>
      </c>
      <c r="D27" s="63">
        <v>13</v>
      </c>
      <c r="E27" s="71" t="s">
        <v>376</v>
      </c>
      <c r="F27" s="78" t="s">
        <v>67</v>
      </c>
      <c r="G27" s="72" t="s">
        <v>237</v>
      </c>
      <c r="H27" s="65" t="str">
        <f>IFERROR(VLOOKUP(G27,Tablas!$A$15:$D$19,4,0)," ")</f>
        <v>El evento puede ocurrir solo en circunstancias excepcionales (poco comunes o anormales)</v>
      </c>
      <c r="I27" s="80" t="str">
        <f>IFERROR(VLOOKUP(G27,Tablas!$A$15:$C$19,3,0)," ")</f>
        <v>Rara vez</v>
      </c>
      <c r="J27" s="52" t="str">
        <f>IFERROR(VLOOKUP(G27,Tablas!$A$15:$B$19,2,0)," ")</f>
        <v>Rara vez</v>
      </c>
      <c r="K27" s="73" t="s">
        <v>50</v>
      </c>
      <c r="L27" s="73" t="s">
        <v>50</v>
      </c>
      <c r="M27" s="73"/>
      <c r="N27" s="73"/>
      <c r="O27" s="73" t="s">
        <v>50</v>
      </c>
      <c r="P27" s="73"/>
      <c r="Q27" s="73"/>
      <c r="R27" s="73"/>
      <c r="S27" s="73"/>
      <c r="T27" s="73" t="s">
        <v>50</v>
      </c>
      <c r="U27" s="73" t="s">
        <v>50</v>
      </c>
      <c r="V27" s="73" t="s">
        <v>50</v>
      </c>
      <c r="W27" s="73"/>
      <c r="X27" s="73" t="s">
        <v>50</v>
      </c>
      <c r="Y27" s="73"/>
      <c r="Z27" s="73"/>
      <c r="AA27" s="73"/>
      <c r="AB27" s="73"/>
      <c r="AC27" s="73"/>
      <c r="AD27" s="53">
        <f t="shared" ref="AD27" si="21">COUNTIF(K27:AC27,"X")</f>
        <v>7</v>
      </c>
      <c r="AE27" s="63" t="str">
        <f t="shared" ref="AE27" si="22">IF(AD27=0," ",IF(AD27&lt;6,"Moderado",IF(AD27&lt;12,"Mayor",IF(AD27&lt;20,"Catastrófico"))))</f>
        <v>Mayor</v>
      </c>
      <c r="AF27" s="52" t="str">
        <f>CONCATENATE(I27,AE27)</f>
        <v>Rara vezMayor</v>
      </c>
      <c r="AG27" s="63" t="str">
        <f>IFERROR(VLOOKUP(AF27,Tablas!$C$159:$D$173,2,0)," ")</f>
        <v>Moderado</v>
      </c>
      <c r="AH27" s="65" t="s">
        <v>378</v>
      </c>
      <c r="AI27" s="71" t="s">
        <v>377</v>
      </c>
      <c r="AJ27" s="65" t="s">
        <v>254</v>
      </c>
      <c r="AK27" s="65">
        <f>IFERROR(VLOOKUP(AJ27,Tablas!$B$115:$C$116,2,0)," ")</f>
        <v>15</v>
      </c>
      <c r="AL27" s="65" t="s">
        <v>256</v>
      </c>
      <c r="AM27" s="65">
        <f>IFERROR(VLOOKUP(AL27,Tablas!$B$118:$C$119,2,0)," ")</f>
        <v>15</v>
      </c>
      <c r="AN27" s="65" t="s">
        <v>258</v>
      </c>
      <c r="AO27" s="65">
        <f>IFERROR(VLOOKUP(AN27,Tablas!$B$121:$C$122,2,0)," ")</f>
        <v>15</v>
      </c>
      <c r="AP27" s="74" t="s">
        <v>260</v>
      </c>
      <c r="AQ27" s="65">
        <f>IFERROR(VLOOKUP(AP27,Tablas!$B$124:$C$126,2,0)," ")</f>
        <v>15</v>
      </c>
      <c r="AR27" s="65" t="s">
        <v>263</v>
      </c>
      <c r="AS27" s="65">
        <f>IFERROR(VLOOKUP(AR27,Tablas!$B$128:$C$129,2,0)," ")</f>
        <v>15</v>
      </c>
      <c r="AT27" s="65" t="s">
        <v>265</v>
      </c>
      <c r="AU27" s="65">
        <f>IFERROR(VLOOKUP(AT27,Tablas!$B$131:$C$132,2,0)," ")</f>
        <v>15</v>
      </c>
      <c r="AV27" s="65" t="s">
        <v>267</v>
      </c>
      <c r="AW27" s="65">
        <f>IFERROR(VLOOKUP(AV27,Tablas!$B$134:$C$136,2,0)," ")</f>
        <v>15</v>
      </c>
      <c r="AX27" s="65">
        <f t="shared" si="3"/>
        <v>105</v>
      </c>
      <c r="AY27" s="63" t="str">
        <f t="shared" si="4"/>
        <v>Fuerte</v>
      </c>
      <c r="AZ27" s="65" t="s">
        <v>278</v>
      </c>
      <c r="BA27" s="63" t="str">
        <f>IFERROR(VLOOKUP(AZ27,Tablas!$A$141:$B$143,2,0)," ")</f>
        <v>Fuerte</v>
      </c>
      <c r="BB27" s="63" t="str">
        <f>CONCATENATE(AY27,BA27)</f>
        <v>FuerteFuerte</v>
      </c>
      <c r="BC27" s="63" t="str">
        <f>IFERROR(VLOOKUP(BB27,Tablas!$C$147:$D$155,2,0)," ")</f>
        <v>Fuerte</v>
      </c>
      <c r="BD27" s="63" t="str">
        <f>IFERROR(VLOOKUP(BC27,Tablas!$D$147:$E$155,2,0)," ")</f>
        <v xml:space="preserve">No </v>
      </c>
      <c r="BE27" s="64"/>
      <c r="BF27" s="63">
        <f>+AX27</f>
        <v>105</v>
      </c>
      <c r="BG27" s="63" t="str">
        <f>IF(BF27=0," ",IF(BF27&lt;50,"Débil",IF(BF27&lt;99,"Moderado",IF(BF27&gt;100,"Fuerte"))))</f>
        <v>Fuerte</v>
      </c>
      <c r="BH27" s="63" t="str">
        <f>CONCATENATE(I27,BG27)</f>
        <v>Rara vezFuerte</v>
      </c>
      <c r="BI27" s="63" t="str">
        <f>IFERROR(VLOOKUP(BH27,Tablas!$H$186:$I$200,2,0)," ")</f>
        <v>Rara vez</v>
      </c>
      <c r="BJ27" s="63" t="str">
        <f>CONCATENATE(BI27,AE27)</f>
        <v>Rara vezMayor</v>
      </c>
      <c r="BK27" s="63" t="str">
        <f>IFERROR(VLOOKUP(BJ27,Tablas!$C$159:$D$173,2,0)," ")</f>
        <v>Moderado</v>
      </c>
      <c r="BL27" s="64" t="s">
        <v>56</v>
      </c>
      <c r="BM27" s="65" t="s">
        <v>379</v>
      </c>
      <c r="BN27" s="65" t="s">
        <v>380</v>
      </c>
      <c r="BO27" s="75">
        <v>44925</v>
      </c>
      <c r="BP27" s="82">
        <v>44907</v>
      </c>
      <c r="BQ27" s="82">
        <v>44915</v>
      </c>
      <c r="BR27" s="76" t="s">
        <v>372</v>
      </c>
      <c r="BS27" s="77" t="s">
        <v>422</v>
      </c>
      <c r="BT27" s="72" t="s">
        <v>412</v>
      </c>
      <c r="BU27" s="84"/>
    </row>
    <row r="28" spans="1:73"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84"/>
    </row>
    <row r="29" spans="1:73"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84"/>
    </row>
    <row r="30" spans="1:73" ht="15.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row>
    <row r="31" spans="1:73" ht="15.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row>
    <row r="32" spans="1:73" ht="15.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row>
    <row r="33" spans="1:72" ht="15.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row>
    <row r="34" spans="1:72" ht="15.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row>
    <row r="35" spans="1:72" ht="15.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row>
    <row r="36" spans="1:72" ht="15.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row>
    <row r="37" spans="1:72" ht="15.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row>
    <row r="38" spans="1:72" ht="15.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row>
    <row r="39" spans="1:72" ht="15.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row>
    <row r="40" spans="1:72" ht="15.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row>
    <row r="41" spans="1:72" ht="15.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row>
    <row r="42" spans="1:72" ht="15.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row>
    <row r="43" spans="1:72" ht="15.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row>
    <row r="44" spans="1:72" ht="15.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row>
    <row r="45" spans="1:72" ht="15.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row>
    <row r="46" spans="1:72" ht="15.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row>
    <row r="47" spans="1:72" ht="15.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row>
    <row r="48" spans="1:72" ht="15.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row>
    <row r="49" spans="1:72" ht="15.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row>
    <row r="50" spans="1:72" ht="15.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row>
    <row r="51" spans="1:72" ht="15.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row>
    <row r="52" spans="1:72" ht="15.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row>
    <row r="53" spans="1:72" ht="15.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row>
    <row r="54" spans="1:72" ht="15.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row>
    <row r="55" spans="1:72" ht="15.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row>
    <row r="56" spans="1:72" ht="15.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row>
    <row r="57" spans="1:72" ht="15.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row>
    <row r="58" spans="1:72" ht="15.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row>
    <row r="59" spans="1:72" ht="15.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row>
    <row r="60" spans="1:72" ht="15.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row>
    <row r="61" spans="1:72" ht="15.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row>
    <row r="62" spans="1:72" ht="15.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row>
    <row r="63" spans="1:72" ht="15.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row>
    <row r="64" spans="1:72" ht="15.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row>
    <row r="65" spans="1:72" ht="15.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row>
    <row r="66" spans="1:72" ht="15.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row>
    <row r="67" spans="1:72" ht="15.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row>
    <row r="68" spans="1:72" ht="15.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row>
    <row r="69" spans="1:72" ht="15.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row>
    <row r="70" spans="1:72" ht="15.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row>
    <row r="71" spans="1:72" ht="15.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row>
    <row r="72" spans="1:72" ht="15.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row>
    <row r="73" spans="1:72" ht="15.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row>
    <row r="74" spans="1:72" ht="15.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row>
    <row r="75" spans="1:72" ht="15.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row>
    <row r="76" spans="1:72" ht="15.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row>
    <row r="77" spans="1:72" ht="15.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row>
    <row r="78" spans="1:72" ht="15.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row>
    <row r="79" spans="1:72" ht="15.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row>
    <row r="80" spans="1:72" ht="15.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row>
    <row r="81" spans="1:72" ht="15.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row>
    <row r="82" spans="1:72" ht="15.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row>
    <row r="83" spans="1:72" ht="15.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row>
    <row r="84" spans="1:72" ht="15.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row>
    <row r="85" spans="1:72" ht="15.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row>
    <row r="86" spans="1:72" ht="15.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row>
    <row r="87" spans="1:72" ht="15.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row>
    <row r="88" spans="1:72" ht="15.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row>
    <row r="89" spans="1:72" ht="15.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row>
    <row r="90" spans="1:72" ht="15.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row>
    <row r="91" spans="1:72" ht="15.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row>
    <row r="92" spans="1:72" ht="15.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row>
    <row r="93" spans="1:72" ht="15.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row>
    <row r="94" spans="1:72" ht="15.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row>
    <row r="95" spans="1:72" ht="15.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row>
    <row r="96" spans="1:72" ht="15.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row>
    <row r="97" spans="1:72" ht="15.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row>
    <row r="98" spans="1:72" ht="15.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row>
    <row r="99" spans="1:72" ht="15.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row>
    <row r="100" spans="1:72" ht="15.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row>
    <row r="101" spans="1:72" ht="15.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row>
    <row r="102" spans="1:72" ht="15.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row>
    <row r="103" spans="1:72" ht="15.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row>
    <row r="104" spans="1:72" ht="15.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row>
    <row r="105" spans="1:72" ht="15.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row>
    <row r="106" spans="1:72" ht="15.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row>
    <row r="107" spans="1:72" ht="15.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row>
    <row r="108" spans="1:72" ht="15.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row>
    <row r="109" spans="1:72" ht="15.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row>
    <row r="110" spans="1:72" ht="15.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row>
    <row r="111" spans="1:72" ht="15.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row>
    <row r="112" spans="1:72" ht="15.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row>
    <row r="113" spans="1:72" ht="15.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row>
    <row r="114" spans="1:72" ht="15.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row>
    <row r="115" spans="1:72" ht="15.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row>
    <row r="116" spans="1:72" ht="15.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row>
    <row r="117" spans="1:72" ht="15.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row>
    <row r="118" spans="1:72" ht="15.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row>
    <row r="119" spans="1:72" ht="15.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row>
    <row r="120" spans="1:72" ht="15.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row>
    <row r="121" spans="1:72" ht="15.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row>
    <row r="122" spans="1:72" ht="15.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row>
    <row r="123" spans="1:72" ht="15.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row>
    <row r="124" spans="1:72" ht="15.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row>
    <row r="125" spans="1:72" ht="15.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row>
    <row r="126" spans="1:72" ht="15.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row>
    <row r="127" spans="1:72" ht="15.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row>
    <row r="128" spans="1:72" ht="15.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row>
    <row r="129" spans="1:72" ht="15.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row>
    <row r="130" spans="1:72" ht="15.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row>
    <row r="131" spans="1:72" ht="15.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row>
    <row r="132" spans="1:72" ht="15.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row>
    <row r="133" spans="1:72" ht="15.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row>
    <row r="134" spans="1:72" ht="15.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row>
    <row r="135" spans="1:72" ht="15.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row>
    <row r="136" spans="1:72" ht="15.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row>
    <row r="137" spans="1:72" ht="15.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row>
    <row r="138" spans="1:72" ht="15.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row>
    <row r="139" spans="1:72" ht="15.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row>
    <row r="140" spans="1:72" ht="15.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row>
    <row r="141" spans="1:72" ht="15.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row>
    <row r="142" spans="1:72" ht="15.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row>
    <row r="143" spans="1:72" ht="15.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row>
    <row r="144" spans="1:72" ht="15.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row>
    <row r="145" spans="1:72" ht="15.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row>
    <row r="146" spans="1:72" ht="15.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row>
    <row r="147" spans="1:72" ht="15.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row>
    <row r="148" spans="1:72" ht="15.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row>
    <row r="149" spans="1:72" ht="15.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row>
    <row r="150" spans="1:72" ht="15.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row>
    <row r="151" spans="1:72" ht="15.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row>
    <row r="152" spans="1:72" ht="15.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row>
    <row r="153" spans="1:72" ht="15.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row>
    <row r="154" spans="1:72" ht="15.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row>
    <row r="155" spans="1:72" ht="15.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row>
    <row r="156" spans="1:72" ht="15.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row>
    <row r="157" spans="1:72" ht="15.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row>
    <row r="158" spans="1:72" ht="15.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row>
    <row r="159" spans="1:72" ht="15.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row>
    <row r="160" spans="1:72" ht="15.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row>
    <row r="161" spans="1:72" ht="15.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row>
    <row r="162" spans="1:72" ht="15.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row>
    <row r="163" spans="1:72" ht="15.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row>
    <row r="164" spans="1:72" ht="15.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row>
    <row r="165" spans="1:72" ht="15.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row>
    <row r="166" spans="1:72" ht="15.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row>
    <row r="167" spans="1:72" ht="15.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row>
    <row r="168" spans="1:72" ht="15.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row>
    <row r="169" spans="1:72" ht="15.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row>
    <row r="170" spans="1:72" ht="15.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row>
    <row r="171" spans="1:72" ht="15.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row>
    <row r="172" spans="1:72" ht="15.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row>
    <row r="173" spans="1:72" ht="15.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row>
    <row r="174" spans="1:72" ht="15.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row>
    <row r="175" spans="1:72" ht="15.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row>
    <row r="176" spans="1:72" ht="15.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row>
    <row r="177" spans="1:72" ht="15.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row>
    <row r="178" spans="1:72" ht="15.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row>
    <row r="179" spans="1:72" ht="15.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row>
    <row r="180" spans="1:72" ht="15.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row>
    <row r="181" spans="1:72" ht="15.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row>
    <row r="182" spans="1:72" ht="15.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row>
    <row r="183" spans="1:72" ht="15.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row>
    <row r="184" spans="1:72" ht="15.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row>
    <row r="185" spans="1:72" ht="15.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row>
    <row r="186" spans="1:72" ht="15.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row>
    <row r="187" spans="1:72" ht="15.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row>
    <row r="188" spans="1:72" ht="15.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row>
    <row r="189" spans="1:72" ht="15.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row>
    <row r="190" spans="1:72" ht="15.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row>
    <row r="191" spans="1:72" ht="15.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row>
    <row r="192" spans="1:72" ht="15.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row>
    <row r="193" spans="1:72" ht="15.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row>
    <row r="194" spans="1:72" ht="15.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row>
    <row r="195" spans="1:72" ht="15.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row>
    <row r="196" spans="1:72" ht="15.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row>
    <row r="197" spans="1:72" ht="15.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row>
    <row r="198" spans="1:72" ht="15.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row>
    <row r="199" spans="1:72" ht="15.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row>
    <row r="200" spans="1:72" ht="15.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row>
    <row r="201" spans="1:72" ht="15.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row>
    <row r="202" spans="1:72" ht="15.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row>
    <row r="203" spans="1:72" ht="15.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row>
    <row r="204" spans="1:72" ht="15.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row>
    <row r="205" spans="1:72" ht="15.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row>
    <row r="206" spans="1:72" ht="15.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row>
    <row r="207" spans="1:72" ht="15.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row>
    <row r="208" spans="1:72" ht="15.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row>
    <row r="209" spans="1:72" ht="15.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row>
    <row r="210" spans="1:72" ht="15.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row>
    <row r="211" spans="1:72" ht="15.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row>
    <row r="212" spans="1:72" ht="15.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row>
    <row r="213" spans="1:72" ht="15.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row>
    <row r="214" spans="1:72" ht="15.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row>
    <row r="215" spans="1:72" ht="15.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row>
    <row r="216" spans="1:72" ht="15.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row>
    <row r="217" spans="1:72" ht="15.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row>
    <row r="218" spans="1:72" ht="15.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row>
    <row r="219" spans="1:72" ht="15.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row>
    <row r="220" spans="1:72" ht="15.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row>
    <row r="221" spans="1:72" ht="15.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row>
    <row r="222" spans="1:72" ht="15.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row>
    <row r="223" spans="1:72" ht="15.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row>
    <row r="224" spans="1:72" ht="15.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row>
    <row r="225" spans="1:72" ht="15.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row>
    <row r="226" spans="1:72" ht="15.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row>
    <row r="227" spans="1:72" ht="15.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row>
    <row r="228" spans="1:72" ht="15.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row>
    <row r="229" spans="1:72" ht="15.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row>
    <row r="230" spans="1:72" ht="15.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row>
    <row r="231" spans="1:72" ht="15.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row>
    <row r="232" spans="1:72" ht="15.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row>
    <row r="233" spans="1:72" ht="15.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row>
    <row r="234" spans="1:72" ht="15.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row>
    <row r="235" spans="1:72" ht="15.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row>
    <row r="236" spans="1:72" ht="15.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row>
    <row r="237" spans="1:72" ht="15.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row>
    <row r="238" spans="1:72" ht="15.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row>
    <row r="239" spans="1:72" ht="15.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row>
    <row r="240" spans="1:72" ht="15.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row>
    <row r="241" spans="1:72" ht="15.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row>
    <row r="242" spans="1:72" ht="15.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row>
    <row r="243" spans="1:72" ht="15.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row>
    <row r="244" spans="1:72" ht="15.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row>
    <row r="245" spans="1:72" ht="15.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row>
    <row r="246" spans="1:72" ht="15.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row>
    <row r="247" spans="1:72" ht="15.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row>
    <row r="248" spans="1:72" ht="15.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row>
    <row r="249" spans="1:72" ht="15.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row>
    <row r="250" spans="1:72" ht="15.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row>
    <row r="251" spans="1:72" ht="15.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row>
    <row r="252" spans="1:72" ht="15.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row>
    <row r="253" spans="1:72" ht="15.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row>
    <row r="254" spans="1:72" ht="15.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row>
    <row r="255" spans="1:72" ht="15.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row>
    <row r="256" spans="1:72" ht="15.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row>
    <row r="257" spans="1:72" ht="15.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row>
    <row r="258" spans="1:72" ht="15.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row>
    <row r="259" spans="1:72" ht="15.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row>
    <row r="260" spans="1:72" ht="15.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row>
    <row r="261" spans="1:72" ht="15.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row>
    <row r="262" spans="1:72" ht="15.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row>
    <row r="263" spans="1:72" ht="15.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row>
    <row r="264" spans="1:72" ht="15.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row>
    <row r="265" spans="1:72" ht="15.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row>
    <row r="266" spans="1:72" ht="15.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row>
    <row r="267" spans="1:72" ht="15.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row>
    <row r="268" spans="1:72" ht="15.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row>
    <row r="269" spans="1:72" ht="15.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row>
    <row r="270" spans="1:72" ht="15.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row>
    <row r="271" spans="1:72" ht="15.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row>
    <row r="272" spans="1:72" ht="15.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row>
    <row r="273" spans="1:72" ht="15.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row>
    <row r="274" spans="1:72" ht="15.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row>
    <row r="275" spans="1:72" ht="15.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row>
    <row r="276" spans="1:72" ht="15.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row>
    <row r="277" spans="1:72" ht="15.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row>
    <row r="278" spans="1:72" ht="15.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row>
    <row r="279" spans="1:72" ht="15.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row>
    <row r="280" spans="1:72" ht="15.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row>
    <row r="281" spans="1:72" ht="15.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row>
    <row r="282" spans="1:72" ht="15.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row>
    <row r="283" spans="1:72" ht="15.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row>
    <row r="284" spans="1:72" ht="15.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row>
    <row r="285" spans="1:72" ht="15.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row>
    <row r="286" spans="1:72" ht="15.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row>
    <row r="287" spans="1:72" ht="15.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row>
    <row r="288" spans="1:72" ht="15.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row>
    <row r="289" spans="1:72" ht="15.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row>
    <row r="290" spans="1:72" ht="15.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row>
    <row r="291" spans="1:72" ht="15.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row>
    <row r="292" spans="1:72" ht="15.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row>
    <row r="293" spans="1:72" ht="15.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row>
    <row r="294" spans="1:72" ht="15.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row>
    <row r="295" spans="1:72" ht="15.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row>
    <row r="296" spans="1:72" ht="15.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row>
    <row r="297" spans="1:72" ht="15.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row>
    <row r="298" spans="1:72" ht="15.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row>
    <row r="299" spans="1:72" ht="15.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row>
    <row r="300" spans="1:72" ht="15.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row>
    <row r="301" spans="1:72" ht="15.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row>
    <row r="302" spans="1:72" ht="15.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row>
    <row r="303" spans="1:72" ht="15.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row>
    <row r="304" spans="1:72" ht="15.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row>
    <row r="305" spans="1:72" ht="15.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row>
    <row r="306" spans="1:72" ht="15.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row>
    <row r="307" spans="1:72" ht="15.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row>
    <row r="308" spans="1:72" ht="15.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row>
    <row r="309" spans="1:72" ht="15.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row>
    <row r="310" spans="1:72" ht="15.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row>
    <row r="311" spans="1:72" ht="15.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row>
    <row r="312" spans="1:72" ht="15.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row>
    <row r="313" spans="1:72" ht="15.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row>
    <row r="314" spans="1:72" ht="15.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row>
    <row r="315" spans="1:72" ht="15.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row>
    <row r="316" spans="1:72" ht="15.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row>
    <row r="317" spans="1:72" ht="15.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row>
    <row r="318" spans="1:72" ht="15.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row>
    <row r="319" spans="1:72" ht="15.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row>
    <row r="320" spans="1:72" ht="15.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row>
    <row r="321" spans="1:72" ht="15.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row>
    <row r="322" spans="1:72" ht="15.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row>
    <row r="323" spans="1:72" ht="15.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row>
    <row r="324" spans="1:72" ht="15.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row>
    <row r="325" spans="1:72" ht="15.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row>
    <row r="326" spans="1:72" ht="15.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row>
    <row r="327" spans="1:72" ht="15.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row>
    <row r="328" spans="1:72" ht="15.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row>
    <row r="329" spans="1:72" ht="15.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row>
    <row r="330" spans="1:72" ht="15.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row>
    <row r="331" spans="1:72" ht="15.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row>
    <row r="332" spans="1:72" ht="15.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row>
    <row r="333" spans="1:72" ht="15.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row>
    <row r="334" spans="1:72" ht="15.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row>
    <row r="335" spans="1:72" ht="15.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row>
    <row r="336" spans="1:72" ht="15.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row>
    <row r="337" spans="1:72" ht="15.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row>
    <row r="338" spans="1:72" ht="15.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row>
    <row r="339" spans="1:72" ht="15.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row>
    <row r="340" spans="1:72" ht="15.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row>
    <row r="341" spans="1:72" ht="15.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row>
    <row r="342" spans="1:72" ht="15.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row>
    <row r="343" spans="1:72" ht="15.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row>
    <row r="344" spans="1:72" ht="15.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row>
    <row r="345" spans="1:72" ht="15.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row>
    <row r="346" spans="1:72" ht="15.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row>
    <row r="347" spans="1:72" ht="15.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row>
    <row r="348" spans="1:72" ht="15.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row>
    <row r="349" spans="1:72" ht="15.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row>
    <row r="350" spans="1:72" ht="15.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row>
    <row r="351" spans="1:72" ht="15.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row>
    <row r="352" spans="1:72" ht="15.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row>
    <row r="353" spans="1:72" ht="15.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row>
    <row r="354" spans="1:72" ht="15.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row>
    <row r="355" spans="1:72" ht="15.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row>
    <row r="356" spans="1:72" ht="15.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row>
    <row r="357" spans="1:72" ht="15.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row>
    <row r="358" spans="1:72" ht="15.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row>
    <row r="359" spans="1:72" ht="15.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row>
    <row r="360" spans="1:72" ht="15.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row>
    <row r="361" spans="1:72" ht="15.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row>
    <row r="362" spans="1:72" ht="15.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row>
    <row r="363" spans="1:72" ht="15.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row>
    <row r="364" spans="1:72" ht="15.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row>
    <row r="365" spans="1:72" ht="15.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row>
    <row r="366" spans="1:72" ht="15.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row>
    <row r="367" spans="1:72" ht="15.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row>
    <row r="368" spans="1:72" ht="15.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row>
    <row r="369" spans="1:72" ht="15.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row>
    <row r="370" spans="1:72" ht="15.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row>
    <row r="371" spans="1:72" ht="15.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row>
    <row r="372" spans="1:72" ht="15.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row>
    <row r="373" spans="1:72" ht="15.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row>
    <row r="374" spans="1:72" ht="15.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row>
    <row r="375" spans="1:72" ht="15.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row>
    <row r="376" spans="1:72" ht="15.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row>
    <row r="377" spans="1:72" ht="15.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row>
    <row r="378" spans="1:72" ht="15.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row>
    <row r="379" spans="1:72" ht="15.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row>
    <row r="380" spans="1:72" ht="15.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row>
    <row r="381" spans="1:72" ht="15.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row>
    <row r="382" spans="1:72" ht="15.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row>
    <row r="383" spans="1:72" ht="15.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row>
    <row r="384" spans="1:72" ht="15.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row>
    <row r="385" spans="1:72" ht="15.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row>
    <row r="386" spans="1:72" ht="15.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row>
    <row r="387" spans="1:72" ht="15.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row>
    <row r="388" spans="1:72" ht="15.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row>
    <row r="389" spans="1:72" ht="15.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row>
    <row r="390" spans="1:72" ht="15.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row>
    <row r="391" spans="1:72" ht="15.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row>
    <row r="392" spans="1:72" ht="15.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row>
    <row r="393" spans="1:72" ht="15.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row>
    <row r="394" spans="1:72" ht="15.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row>
    <row r="395" spans="1:72" ht="15.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row>
    <row r="396" spans="1:72" ht="15.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row>
    <row r="397" spans="1:72" ht="15.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row>
    <row r="398" spans="1:72" ht="15.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row>
    <row r="399" spans="1:72" ht="15.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row>
    <row r="400" spans="1:72" ht="15.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row>
    <row r="401" spans="1:72" ht="15.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row>
    <row r="402" spans="1:72" ht="15.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row>
    <row r="403" spans="1:72" ht="15.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row>
    <row r="404" spans="1:72" ht="15.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row>
    <row r="405" spans="1:72" ht="15.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row>
    <row r="406" spans="1:72" ht="15.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row>
    <row r="407" spans="1:72" ht="15.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row>
    <row r="408" spans="1:72" ht="15.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row>
    <row r="409" spans="1:72" ht="15.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row>
    <row r="410" spans="1:72" ht="15.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row>
    <row r="411" spans="1:72" ht="15.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row>
    <row r="412" spans="1:72" ht="15.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row>
    <row r="413" spans="1:72" ht="15.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row>
    <row r="414" spans="1:72" ht="15.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row>
    <row r="415" spans="1:72" ht="15.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row>
    <row r="416" spans="1:72" ht="15.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row>
    <row r="417" spans="1:72" ht="15.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row>
    <row r="418" spans="1:72" ht="15.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row>
    <row r="419" spans="1:72" ht="15.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row>
    <row r="420" spans="1:72" ht="15.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row>
    <row r="421" spans="1:72" ht="15.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row>
    <row r="422" spans="1:72" ht="15.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row>
    <row r="423" spans="1:72" ht="15.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row>
    <row r="424" spans="1:72" ht="15.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row>
    <row r="425" spans="1:72" ht="15.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row>
    <row r="426" spans="1:72" ht="15.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row>
    <row r="427" spans="1:72" ht="15.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row>
    <row r="428" spans="1:72" ht="15.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row>
    <row r="429" spans="1:72" ht="15.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row>
    <row r="430" spans="1:72" ht="15.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row>
    <row r="431" spans="1:72" ht="15.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row>
    <row r="432" spans="1:72" ht="15.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row>
    <row r="433" spans="1:72" ht="15.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row>
    <row r="434" spans="1:72" ht="15.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row>
    <row r="435" spans="1:72" ht="15.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row>
    <row r="436" spans="1:72" ht="15.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row>
    <row r="437" spans="1:72" ht="15.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row>
    <row r="438" spans="1:72" ht="15.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row>
    <row r="439" spans="1:72" ht="15.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row>
    <row r="440" spans="1:72" ht="15.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row>
    <row r="441" spans="1:72" ht="15.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row>
    <row r="442" spans="1:72" ht="15.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row>
    <row r="443" spans="1:72" ht="15.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row>
    <row r="444" spans="1:72" ht="15.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row>
    <row r="445" spans="1:72" ht="15.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row>
    <row r="446" spans="1:72" ht="15.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row>
    <row r="447" spans="1:72" ht="15.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row>
    <row r="448" spans="1:72" ht="15.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row>
    <row r="449" spans="1:72" ht="15.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row>
    <row r="450" spans="1:72" ht="15.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row>
    <row r="451" spans="1:72" ht="15.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row>
    <row r="452" spans="1:72" ht="15.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row>
    <row r="453" spans="1:72" ht="15.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row>
    <row r="454" spans="1:72" ht="15.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row>
    <row r="455" spans="1:72" ht="15.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row>
    <row r="456" spans="1:72" ht="15.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row>
    <row r="457" spans="1:72" ht="15.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row>
    <row r="458" spans="1:72" ht="15.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row>
    <row r="459" spans="1:72" ht="15.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row>
    <row r="460" spans="1:72" ht="15.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row>
    <row r="461" spans="1:72" ht="15.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row>
    <row r="462" spans="1:72" ht="15.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row>
    <row r="463" spans="1:72" ht="15.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row>
    <row r="464" spans="1:72" ht="15.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row>
    <row r="465" spans="1:72" ht="15.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row>
    <row r="466" spans="1:72" ht="15.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row>
    <row r="467" spans="1:72" ht="15.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row>
    <row r="468" spans="1:72" ht="15.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row>
    <row r="469" spans="1:72" ht="15.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row>
    <row r="470" spans="1:72" ht="15.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row>
    <row r="471" spans="1:72" ht="15.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row>
    <row r="472" spans="1:72" ht="15.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row>
    <row r="473" spans="1:72" ht="15.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row>
    <row r="474" spans="1:72" ht="15.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row>
    <row r="475" spans="1:72" ht="15.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row>
    <row r="476" spans="1:72" ht="15.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row>
    <row r="477" spans="1:72" ht="15.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row>
    <row r="478" spans="1:72" ht="15.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row>
    <row r="479" spans="1:72" ht="15.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row>
    <row r="480" spans="1:72" ht="15.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row>
    <row r="481" spans="1:72" ht="15.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row>
    <row r="482" spans="1:72" ht="15.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row>
    <row r="483" spans="1:72" ht="15.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row>
    <row r="484" spans="1:72" ht="15.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row>
    <row r="485" spans="1:72" ht="15.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row>
    <row r="486" spans="1:72" ht="15.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row>
    <row r="487" spans="1:72" ht="15.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row>
    <row r="488" spans="1:72" ht="15.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row>
    <row r="489" spans="1:72" ht="15.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row>
    <row r="490" spans="1:72" ht="15.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row>
    <row r="491" spans="1:72" ht="15.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row>
    <row r="492" spans="1:72" ht="15.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row>
    <row r="493" spans="1:72" ht="15.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row>
    <row r="494" spans="1:72" ht="15.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row>
    <row r="495" spans="1:72" ht="15.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row>
    <row r="496" spans="1:72" ht="15.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row>
    <row r="497" spans="1:72" ht="15.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row>
    <row r="498" spans="1:72" ht="15.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row>
    <row r="499" spans="1:72" ht="15.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row>
    <row r="500" spans="1:72" ht="15.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row>
    <row r="501" spans="1:72" ht="15.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row>
    <row r="502" spans="1:72" ht="15.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row>
    <row r="503" spans="1:72" ht="15.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row>
    <row r="504" spans="1:72" ht="15.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row>
    <row r="505" spans="1:72" ht="15.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row>
    <row r="506" spans="1:72" ht="15.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row>
    <row r="507" spans="1:72" ht="15.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row>
    <row r="508" spans="1:72" ht="15.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row>
    <row r="509" spans="1:72" ht="15.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row>
    <row r="510" spans="1:72" ht="15.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row>
    <row r="511" spans="1:72" ht="15.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row>
    <row r="512" spans="1:72" ht="15.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row>
    <row r="513" spans="1:72" ht="15.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row>
    <row r="514" spans="1:72" ht="15.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row>
    <row r="515" spans="1:72" ht="15.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row>
    <row r="516" spans="1:72" ht="15.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row>
    <row r="517" spans="1:72" ht="15.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row>
    <row r="518" spans="1:72" ht="15.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row>
    <row r="519" spans="1:72" ht="15.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row>
    <row r="520" spans="1:72" ht="15.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row>
    <row r="521" spans="1:72" ht="15.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row>
    <row r="522" spans="1:72" ht="15.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row>
    <row r="523" spans="1:72" ht="15.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row>
    <row r="524" spans="1:72" ht="15.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row>
    <row r="525" spans="1:72" ht="15.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row>
    <row r="526" spans="1:72" ht="15.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row>
    <row r="527" spans="1:72" ht="15.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row>
    <row r="528" spans="1:72" ht="15.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row>
    <row r="529" spans="1:72" ht="15.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row>
    <row r="530" spans="1:72" ht="15.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row>
    <row r="531" spans="1:72" ht="15.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row>
    <row r="532" spans="1:72" ht="15.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row>
    <row r="533" spans="1:72" ht="15.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row>
    <row r="534" spans="1:72" ht="15.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row>
    <row r="535" spans="1:72" ht="15.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row>
    <row r="536" spans="1:72" ht="15.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row>
    <row r="537" spans="1:72" ht="15.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row>
    <row r="538" spans="1:72" ht="15.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row>
    <row r="539" spans="1:72" ht="15.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row>
    <row r="540" spans="1:72" ht="15.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row>
    <row r="541" spans="1:72" ht="15.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row>
    <row r="542" spans="1:72" ht="15.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row>
    <row r="543" spans="1:72" ht="15.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row>
    <row r="544" spans="1:72" ht="15.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row>
    <row r="545" spans="1:72" ht="15.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row>
    <row r="546" spans="1:72" ht="15.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row>
    <row r="547" spans="1:72" ht="15.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row>
    <row r="548" spans="1:72" ht="15.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row>
    <row r="549" spans="1:72" ht="15.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row>
    <row r="550" spans="1:72" ht="15.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row>
    <row r="551" spans="1:72" ht="15.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row>
    <row r="552" spans="1:72" ht="15.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row>
    <row r="553" spans="1:72" ht="15.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row>
    <row r="554" spans="1:72" ht="15.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row>
    <row r="555" spans="1:72" ht="15.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row>
    <row r="556" spans="1:72" ht="15.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row>
    <row r="557" spans="1:72" ht="15.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row>
    <row r="558" spans="1:72" ht="15.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row>
    <row r="559" spans="1:72" ht="15.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row>
    <row r="560" spans="1:72" ht="15.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row>
    <row r="561" spans="1:72" ht="15.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row>
    <row r="562" spans="1:72" ht="15.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row>
    <row r="563" spans="1:72" ht="15.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row>
    <row r="564" spans="1:72" ht="15.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row>
    <row r="565" spans="1:72" ht="15.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row>
    <row r="566" spans="1:72" ht="15.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row>
    <row r="567" spans="1:72" ht="15.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row>
    <row r="568" spans="1:72" ht="15.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row>
    <row r="569" spans="1:72" ht="15.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row>
    <row r="570" spans="1:72" ht="15.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row>
    <row r="571" spans="1:72" ht="15.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row>
    <row r="572" spans="1:72" ht="15.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row>
    <row r="573" spans="1:72" ht="15.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row>
    <row r="574" spans="1:72" ht="15.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row>
    <row r="575" spans="1:72" ht="15.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row>
    <row r="576" spans="1:72" ht="15.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row>
    <row r="577" spans="1:72" ht="15.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row>
    <row r="578" spans="1:72" ht="15.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row>
    <row r="579" spans="1:72" ht="15.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row>
    <row r="580" spans="1:72" ht="15.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row>
    <row r="581" spans="1:72" ht="15.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row>
    <row r="582" spans="1:72" ht="15.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row>
    <row r="583" spans="1:72" ht="15.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row>
    <row r="584" spans="1:72" ht="15.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row>
    <row r="585" spans="1:72" ht="15.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row>
    <row r="586" spans="1:72" ht="15.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row>
    <row r="587" spans="1:72" ht="15.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row>
    <row r="588" spans="1:72" ht="15.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row>
    <row r="589" spans="1:72" ht="15.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row>
    <row r="590" spans="1:72" ht="15.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row>
    <row r="591" spans="1:72" ht="15.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row>
    <row r="592" spans="1:72" ht="15.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row>
    <row r="593" spans="1:72" ht="15.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row>
    <row r="594" spans="1:72" ht="15.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row>
    <row r="595" spans="1:72" ht="15.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row>
    <row r="596" spans="1:72" ht="15.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row>
    <row r="597" spans="1:72" ht="15.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row>
    <row r="598" spans="1:72" ht="15.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row>
    <row r="599" spans="1:72" ht="15.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row>
    <row r="600" spans="1:72" ht="15.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row>
    <row r="601" spans="1:72" ht="15.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row>
    <row r="602" spans="1:72" ht="15.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row>
    <row r="603" spans="1:72" ht="15.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row>
    <row r="604" spans="1:72" ht="15.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row>
    <row r="605" spans="1:72" ht="15.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row>
    <row r="606" spans="1:72" ht="15.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row>
    <row r="607" spans="1:72" ht="15.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row>
    <row r="608" spans="1:72" ht="15.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row>
    <row r="609" spans="1:72" ht="15.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row>
    <row r="610" spans="1:72" ht="15.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row>
    <row r="611" spans="1:72" ht="15.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row>
    <row r="612" spans="1:72" ht="15.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row>
    <row r="613" spans="1:72" ht="15.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row>
    <row r="614" spans="1:72" ht="15.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row>
    <row r="615" spans="1:72" ht="15.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row>
    <row r="616" spans="1:72" ht="15.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row>
    <row r="617" spans="1:72" ht="15.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row>
    <row r="618" spans="1:72" ht="15.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row>
    <row r="619" spans="1:72" ht="15.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row>
    <row r="620" spans="1:72" ht="15.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row>
    <row r="621" spans="1:72" ht="15.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row>
    <row r="622" spans="1:72" ht="15.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row>
    <row r="623" spans="1:72" ht="15.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row>
    <row r="624" spans="1:72" ht="15.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row>
    <row r="625" spans="1:72" ht="15.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row>
    <row r="626" spans="1:72" ht="15.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row>
    <row r="627" spans="1:72" ht="15.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row>
    <row r="628" spans="1:72" ht="15.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row>
    <row r="629" spans="1:72" ht="15.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row>
    <row r="630" spans="1:72" ht="15.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row>
    <row r="631" spans="1:72" ht="15.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row>
    <row r="632" spans="1:72" ht="15.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row>
    <row r="633" spans="1:72" ht="15.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c r="BS633" s="1"/>
      <c r="BT633" s="1"/>
    </row>
    <row r="634" spans="1:72" ht="15.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c r="BP634" s="1"/>
      <c r="BQ634" s="1"/>
      <c r="BR634" s="1"/>
      <c r="BS634" s="1"/>
      <c r="BT634" s="1"/>
    </row>
    <row r="635" spans="1:72" ht="15.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c r="BP635" s="1"/>
      <c r="BQ635" s="1"/>
      <c r="BR635" s="1"/>
      <c r="BS635" s="1"/>
      <c r="BT635" s="1"/>
    </row>
    <row r="636" spans="1:72" ht="15.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c r="BP636" s="1"/>
      <c r="BQ636" s="1"/>
      <c r="BR636" s="1"/>
      <c r="BS636" s="1"/>
      <c r="BT636" s="1"/>
    </row>
    <row r="637" spans="1:72" ht="15.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c r="BS637" s="1"/>
      <c r="BT637" s="1"/>
    </row>
    <row r="638" spans="1:72" ht="15.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c r="BS638" s="1"/>
      <c r="BT638" s="1"/>
    </row>
    <row r="639" spans="1:72" ht="15.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c r="BP639" s="1"/>
      <c r="BQ639" s="1"/>
      <c r="BR639" s="1"/>
      <c r="BS639" s="1"/>
      <c r="BT639" s="1"/>
    </row>
    <row r="640" spans="1:72" ht="15.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c r="BP640" s="1"/>
      <c r="BQ640" s="1"/>
      <c r="BR640" s="1"/>
      <c r="BS640" s="1"/>
      <c r="BT640" s="1"/>
    </row>
    <row r="641" spans="1:72" ht="15.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c r="BP641" s="1"/>
      <c r="BQ641" s="1"/>
      <c r="BR641" s="1"/>
      <c r="BS641" s="1"/>
      <c r="BT641" s="1"/>
    </row>
    <row r="642" spans="1:72" ht="15.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c r="BP642" s="1"/>
      <c r="BQ642" s="1"/>
      <c r="BR642" s="1"/>
      <c r="BS642" s="1"/>
      <c r="BT642" s="1"/>
    </row>
    <row r="643" spans="1:72" ht="15.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c r="BK643" s="1"/>
      <c r="BL643" s="1"/>
      <c r="BM643" s="1"/>
      <c r="BN643" s="1"/>
      <c r="BO643" s="1"/>
      <c r="BP643" s="1"/>
      <c r="BQ643" s="1"/>
      <c r="BR643" s="1"/>
      <c r="BS643" s="1"/>
      <c r="BT643" s="1"/>
    </row>
    <row r="644" spans="1:72" ht="15.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c r="BK644" s="1"/>
      <c r="BL644" s="1"/>
      <c r="BM644" s="1"/>
      <c r="BN644" s="1"/>
      <c r="BO644" s="1"/>
      <c r="BP644" s="1"/>
      <c r="BQ644" s="1"/>
      <c r="BR644" s="1"/>
      <c r="BS644" s="1"/>
      <c r="BT644" s="1"/>
    </row>
    <row r="645" spans="1:72" ht="15.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c r="BK645" s="1"/>
      <c r="BL645" s="1"/>
      <c r="BM645" s="1"/>
      <c r="BN645" s="1"/>
      <c r="BO645" s="1"/>
      <c r="BP645" s="1"/>
      <c r="BQ645" s="1"/>
      <c r="BR645" s="1"/>
      <c r="BS645" s="1"/>
      <c r="BT645" s="1"/>
    </row>
    <row r="646" spans="1:72" ht="15.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c r="BK646" s="1"/>
      <c r="BL646" s="1"/>
      <c r="BM646" s="1"/>
      <c r="BN646" s="1"/>
      <c r="BO646" s="1"/>
      <c r="BP646" s="1"/>
      <c r="BQ646" s="1"/>
      <c r="BR646" s="1"/>
      <c r="BS646" s="1"/>
      <c r="BT646" s="1"/>
    </row>
    <row r="647" spans="1:72" ht="15.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c r="BK647" s="1"/>
      <c r="BL647" s="1"/>
      <c r="BM647" s="1"/>
      <c r="BN647" s="1"/>
      <c r="BO647" s="1"/>
      <c r="BP647" s="1"/>
      <c r="BQ647" s="1"/>
      <c r="BR647" s="1"/>
      <c r="BS647" s="1"/>
      <c r="BT647" s="1"/>
    </row>
    <row r="648" spans="1:72" ht="15.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1"/>
      <c r="BK648" s="1"/>
      <c r="BL648" s="1"/>
      <c r="BM648" s="1"/>
      <c r="BN648" s="1"/>
      <c r="BO648" s="1"/>
      <c r="BP648" s="1"/>
      <c r="BQ648" s="1"/>
      <c r="BR648" s="1"/>
      <c r="BS648" s="1"/>
      <c r="BT648" s="1"/>
    </row>
    <row r="649" spans="1:72" ht="15.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1"/>
      <c r="BK649" s="1"/>
      <c r="BL649" s="1"/>
      <c r="BM649" s="1"/>
      <c r="BN649" s="1"/>
      <c r="BO649" s="1"/>
      <c r="BP649" s="1"/>
      <c r="BQ649" s="1"/>
      <c r="BR649" s="1"/>
      <c r="BS649" s="1"/>
      <c r="BT649" s="1"/>
    </row>
    <row r="650" spans="1:72" ht="15.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c r="BJ650" s="1"/>
      <c r="BK650" s="1"/>
      <c r="BL650" s="1"/>
      <c r="BM650" s="1"/>
      <c r="BN650" s="1"/>
      <c r="BO650" s="1"/>
      <c r="BP650" s="1"/>
      <c r="BQ650" s="1"/>
      <c r="BR650" s="1"/>
      <c r="BS650" s="1"/>
      <c r="BT650" s="1"/>
    </row>
    <row r="651" spans="1:72" ht="15.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c r="BJ651" s="1"/>
      <c r="BK651" s="1"/>
      <c r="BL651" s="1"/>
      <c r="BM651" s="1"/>
      <c r="BN651" s="1"/>
      <c r="BO651" s="1"/>
      <c r="BP651" s="1"/>
      <c r="BQ651" s="1"/>
      <c r="BR651" s="1"/>
      <c r="BS651" s="1"/>
      <c r="BT651" s="1"/>
    </row>
    <row r="652" spans="1:72" ht="15.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c r="BJ652" s="1"/>
      <c r="BK652" s="1"/>
      <c r="BL652" s="1"/>
      <c r="BM652" s="1"/>
      <c r="BN652" s="1"/>
      <c r="BO652" s="1"/>
      <c r="BP652" s="1"/>
      <c r="BQ652" s="1"/>
      <c r="BR652" s="1"/>
      <c r="BS652" s="1"/>
      <c r="BT652" s="1"/>
    </row>
    <row r="653" spans="1:72" ht="15.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c r="BJ653" s="1"/>
      <c r="BK653" s="1"/>
      <c r="BL653" s="1"/>
      <c r="BM653" s="1"/>
      <c r="BN653" s="1"/>
      <c r="BO653" s="1"/>
      <c r="BP653" s="1"/>
      <c r="BQ653" s="1"/>
      <c r="BR653" s="1"/>
      <c r="BS653" s="1"/>
      <c r="BT653" s="1"/>
    </row>
    <row r="654" spans="1:72" ht="15.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c r="BJ654" s="1"/>
      <c r="BK654" s="1"/>
      <c r="BL654" s="1"/>
      <c r="BM654" s="1"/>
      <c r="BN654" s="1"/>
      <c r="BO654" s="1"/>
      <c r="BP654" s="1"/>
      <c r="BQ654" s="1"/>
      <c r="BR654" s="1"/>
      <c r="BS654" s="1"/>
      <c r="BT654" s="1"/>
    </row>
    <row r="655" spans="1:72" ht="15.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1"/>
      <c r="BK655" s="1"/>
      <c r="BL655" s="1"/>
      <c r="BM655" s="1"/>
      <c r="BN655" s="1"/>
      <c r="BO655" s="1"/>
      <c r="BP655" s="1"/>
      <c r="BQ655" s="1"/>
      <c r="BR655" s="1"/>
      <c r="BS655" s="1"/>
      <c r="BT655" s="1"/>
    </row>
    <row r="656" spans="1:72" ht="15.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c r="BK656" s="1"/>
      <c r="BL656" s="1"/>
      <c r="BM656" s="1"/>
      <c r="BN656" s="1"/>
      <c r="BO656" s="1"/>
      <c r="BP656" s="1"/>
      <c r="BQ656" s="1"/>
      <c r="BR656" s="1"/>
      <c r="BS656" s="1"/>
      <c r="BT656" s="1"/>
    </row>
    <row r="657" spans="1:72" ht="15.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1"/>
      <c r="BK657" s="1"/>
      <c r="BL657" s="1"/>
      <c r="BM657" s="1"/>
      <c r="BN657" s="1"/>
      <c r="BO657" s="1"/>
      <c r="BP657" s="1"/>
      <c r="BQ657" s="1"/>
      <c r="BR657" s="1"/>
      <c r="BS657" s="1"/>
      <c r="BT657" s="1"/>
    </row>
    <row r="658" spans="1:72" ht="15.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1"/>
      <c r="BK658" s="1"/>
      <c r="BL658" s="1"/>
      <c r="BM658" s="1"/>
      <c r="BN658" s="1"/>
      <c r="BO658" s="1"/>
      <c r="BP658" s="1"/>
      <c r="BQ658" s="1"/>
      <c r="BR658" s="1"/>
      <c r="BS658" s="1"/>
      <c r="BT658" s="1"/>
    </row>
    <row r="659" spans="1:72" ht="15.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c r="BK659" s="1"/>
      <c r="BL659" s="1"/>
      <c r="BM659" s="1"/>
      <c r="BN659" s="1"/>
      <c r="BO659" s="1"/>
      <c r="BP659" s="1"/>
      <c r="BQ659" s="1"/>
      <c r="BR659" s="1"/>
      <c r="BS659" s="1"/>
      <c r="BT659" s="1"/>
    </row>
    <row r="660" spans="1:72" ht="15.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c r="BJ660" s="1"/>
      <c r="BK660" s="1"/>
      <c r="BL660" s="1"/>
      <c r="BM660" s="1"/>
      <c r="BN660" s="1"/>
      <c r="BO660" s="1"/>
      <c r="BP660" s="1"/>
      <c r="BQ660" s="1"/>
      <c r="BR660" s="1"/>
      <c r="BS660" s="1"/>
      <c r="BT660" s="1"/>
    </row>
    <row r="661" spans="1:72" ht="15.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c r="BP661" s="1"/>
      <c r="BQ661" s="1"/>
      <c r="BR661" s="1"/>
      <c r="BS661" s="1"/>
      <c r="BT661" s="1"/>
    </row>
    <row r="662" spans="1:72" ht="15.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c r="BI662" s="1"/>
      <c r="BJ662" s="1"/>
      <c r="BK662" s="1"/>
      <c r="BL662" s="1"/>
      <c r="BM662" s="1"/>
      <c r="BN662" s="1"/>
      <c r="BO662" s="1"/>
      <c r="BP662" s="1"/>
      <c r="BQ662" s="1"/>
      <c r="BR662" s="1"/>
      <c r="BS662" s="1"/>
      <c r="BT662" s="1"/>
    </row>
    <row r="663" spans="1:72" ht="15.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c r="BI663" s="1"/>
      <c r="BJ663" s="1"/>
      <c r="BK663" s="1"/>
      <c r="BL663" s="1"/>
      <c r="BM663" s="1"/>
      <c r="BN663" s="1"/>
      <c r="BO663" s="1"/>
      <c r="BP663" s="1"/>
      <c r="BQ663" s="1"/>
      <c r="BR663" s="1"/>
      <c r="BS663" s="1"/>
      <c r="BT663" s="1"/>
    </row>
    <row r="664" spans="1:72" ht="15.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c r="BI664" s="1"/>
      <c r="BJ664" s="1"/>
      <c r="BK664" s="1"/>
      <c r="BL664" s="1"/>
      <c r="BM664" s="1"/>
      <c r="BN664" s="1"/>
      <c r="BO664" s="1"/>
      <c r="BP664" s="1"/>
      <c r="BQ664" s="1"/>
      <c r="BR664" s="1"/>
      <c r="BS664" s="1"/>
      <c r="BT664" s="1"/>
    </row>
    <row r="665" spans="1:72" ht="15.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c r="BI665" s="1"/>
      <c r="BJ665" s="1"/>
      <c r="BK665" s="1"/>
      <c r="BL665" s="1"/>
      <c r="BM665" s="1"/>
      <c r="BN665" s="1"/>
      <c r="BO665" s="1"/>
      <c r="BP665" s="1"/>
      <c r="BQ665" s="1"/>
      <c r="BR665" s="1"/>
      <c r="BS665" s="1"/>
      <c r="BT665" s="1"/>
    </row>
    <row r="666" spans="1:72" ht="15.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c r="BE666" s="1"/>
      <c r="BF666" s="1"/>
      <c r="BG666" s="1"/>
      <c r="BH666" s="1"/>
      <c r="BI666" s="1"/>
      <c r="BJ666" s="1"/>
      <c r="BK666" s="1"/>
      <c r="BL666" s="1"/>
      <c r="BM666" s="1"/>
      <c r="BN666" s="1"/>
      <c r="BO666" s="1"/>
      <c r="BP666" s="1"/>
      <c r="BQ666" s="1"/>
      <c r="BR666" s="1"/>
      <c r="BS666" s="1"/>
      <c r="BT666" s="1"/>
    </row>
    <row r="667" spans="1:72" ht="15.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c r="BE667" s="1"/>
      <c r="BF667" s="1"/>
      <c r="BG667" s="1"/>
      <c r="BH667" s="1"/>
      <c r="BI667" s="1"/>
      <c r="BJ667" s="1"/>
      <c r="BK667" s="1"/>
      <c r="BL667" s="1"/>
      <c r="BM667" s="1"/>
      <c r="BN667" s="1"/>
      <c r="BO667" s="1"/>
      <c r="BP667" s="1"/>
      <c r="BQ667" s="1"/>
      <c r="BR667" s="1"/>
      <c r="BS667" s="1"/>
      <c r="BT667" s="1"/>
    </row>
    <row r="668" spans="1:72" ht="15.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c r="BE668" s="1"/>
      <c r="BF668" s="1"/>
      <c r="BG668" s="1"/>
      <c r="BH668" s="1"/>
      <c r="BI668" s="1"/>
      <c r="BJ668" s="1"/>
      <c r="BK668" s="1"/>
      <c r="BL668" s="1"/>
      <c r="BM668" s="1"/>
      <c r="BN668" s="1"/>
      <c r="BO668" s="1"/>
      <c r="BP668" s="1"/>
      <c r="BQ668" s="1"/>
      <c r="BR668" s="1"/>
      <c r="BS668" s="1"/>
      <c r="BT668" s="1"/>
    </row>
    <row r="669" spans="1:72" ht="15.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c r="BE669" s="1"/>
      <c r="BF669" s="1"/>
      <c r="BG669" s="1"/>
      <c r="BH669" s="1"/>
      <c r="BI669" s="1"/>
      <c r="BJ669" s="1"/>
      <c r="BK669" s="1"/>
      <c r="BL669" s="1"/>
      <c r="BM669" s="1"/>
      <c r="BN669" s="1"/>
      <c r="BO669" s="1"/>
      <c r="BP669" s="1"/>
      <c r="BQ669" s="1"/>
      <c r="BR669" s="1"/>
      <c r="BS669" s="1"/>
      <c r="BT669" s="1"/>
    </row>
    <row r="670" spans="1:72" ht="15.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c r="BE670" s="1"/>
      <c r="BF670" s="1"/>
      <c r="BG670" s="1"/>
      <c r="BH670" s="1"/>
      <c r="BI670" s="1"/>
      <c r="BJ670" s="1"/>
      <c r="BK670" s="1"/>
      <c r="BL670" s="1"/>
      <c r="BM670" s="1"/>
      <c r="BN670" s="1"/>
      <c r="BO670" s="1"/>
      <c r="BP670" s="1"/>
      <c r="BQ670" s="1"/>
      <c r="BR670" s="1"/>
      <c r="BS670" s="1"/>
      <c r="BT670" s="1"/>
    </row>
    <row r="671" spans="1:72" ht="15.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c r="BE671" s="1"/>
      <c r="BF671" s="1"/>
      <c r="BG671" s="1"/>
      <c r="BH671" s="1"/>
      <c r="BI671" s="1"/>
      <c r="BJ671" s="1"/>
      <c r="BK671" s="1"/>
      <c r="BL671" s="1"/>
      <c r="BM671" s="1"/>
      <c r="BN671" s="1"/>
      <c r="BO671" s="1"/>
      <c r="BP671" s="1"/>
      <c r="BQ671" s="1"/>
      <c r="BR671" s="1"/>
      <c r="BS671" s="1"/>
      <c r="BT671" s="1"/>
    </row>
    <row r="672" spans="1:72" ht="15.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c r="BE672" s="1"/>
      <c r="BF672" s="1"/>
      <c r="BG672" s="1"/>
      <c r="BH672" s="1"/>
      <c r="BI672" s="1"/>
      <c r="BJ672" s="1"/>
      <c r="BK672" s="1"/>
      <c r="BL672" s="1"/>
      <c r="BM672" s="1"/>
      <c r="BN672" s="1"/>
      <c r="BO672" s="1"/>
      <c r="BP672" s="1"/>
      <c r="BQ672" s="1"/>
      <c r="BR672" s="1"/>
      <c r="BS672" s="1"/>
      <c r="BT672" s="1"/>
    </row>
    <row r="673" spans="1:72" ht="15.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c r="BE673" s="1"/>
      <c r="BF673" s="1"/>
      <c r="BG673" s="1"/>
      <c r="BH673" s="1"/>
      <c r="BI673" s="1"/>
      <c r="BJ673" s="1"/>
      <c r="BK673" s="1"/>
      <c r="BL673" s="1"/>
      <c r="BM673" s="1"/>
      <c r="BN673" s="1"/>
      <c r="BO673" s="1"/>
      <c r="BP673" s="1"/>
      <c r="BQ673" s="1"/>
      <c r="BR673" s="1"/>
      <c r="BS673" s="1"/>
      <c r="BT673" s="1"/>
    </row>
    <row r="674" spans="1:72" ht="15.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c r="BE674" s="1"/>
      <c r="BF674" s="1"/>
      <c r="BG674" s="1"/>
      <c r="BH674" s="1"/>
      <c r="BI674" s="1"/>
      <c r="BJ674" s="1"/>
      <c r="BK674" s="1"/>
      <c r="BL674" s="1"/>
      <c r="BM674" s="1"/>
      <c r="BN674" s="1"/>
      <c r="BO674" s="1"/>
      <c r="BP674" s="1"/>
      <c r="BQ674" s="1"/>
      <c r="BR674" s="1"/>
      <c r="BS674" s="1"/>
      <c r="BT674" s="1"/>
    </row>
    <row r="675" spans="1:72" ht="15.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c r="BD675" s="1"/>
      <c r="BE675" s="1"/>
      <c r="BF675" s="1"/>
      <c r="BG675" s="1"/>
      <c r="BH675" s="1"/>
      <c r="BI675" s="1"/>
      <c r="BJ675" s="1"/>
      <c r="BK675" s="1"/>
      <c r="BL675" s="1"/>
      <c r="BM675" s="1"/>
      <c r="BN675" s="1"/>
      <c r="BO675" s="1"/>
      <c r="BP675" s="1"/>
      <c r="BQ675" s="1"/>
      <c r="BR675" s="1"/>
      <c r="BS675" s="1"/>
      <c r="BT675" s="1"/>
    </row>
    <row r="676" spans="1:72" ht="15.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c r="BD676" s="1"/>
      <c r="BE676" s="1"/>
      <c r="BF676" s="1"/>
      <c r="BG676" s="1"/>
      <c r="BH676" s="1"/>
      <c r="BI676" s="1"/>
      <c r="BJ676" s="1"/>
      <c r="BK676" s="1"/>
      <c r="BL676" s="1"/>
      <c r="BM676" s="1"/>
      <c r="BN676" s="1"/>
      <c r="BO676" s="1"/>
      <c r="BP676" s="1"/>
      <c r="BQ676" s="1"/>
      <c r="BR676" s="1"/>
      <c r="BS676" s="1"/>
      <c r="BT676" s="1"/>
    </row>
    <row r="677" spans="1:72" ht="15.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c r="BD677" s="1"/>
      <c r="BE677" s="1"/>
      <c r="BF677" s="1"/>
      <c r="BG677" s="1"/>
      <c r="BH677" s="1"/>
      <c r="BI677" s="1"/>
      <c r="BJ677" s="1"/>
      <c r="BK677" s="1"/>
      <c r="BL677" s="1"/>
      <c r="BM677" s="1"/>
      <c r="BN677" s="1"/>
      <c r="BO677" s="1"/>
      <c r="BP677" s="1"/>
      <c r="BQ677" s="1"/>
      <c r="BR677" s="1"/>
      <c r="BS677" s="1"/>
      <c r="BT677" s="1"/>
    </row>
    <row r="678" spans="1:72" ht="15.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c r="BD678" s="1"/>
      <c r="BE678" s="1"/>
      <c r="BF678" s="1"/>
      <c r="BG678" s="1"/>
      <c r="BH678" s="1"/>
      <c r="BI678" s="1"/>
      <c r="BJ678" s="1"/>
      <c r="BK678" s="1"/>
      <c r="BL678" s="1"/>
      <c r="BM678" s="1"/>
      <c r="BN678" s="1"/>
      <c r="BO678" s="1"/>
      <c r="BP678" s="1"/>
      <c r="BQ678" s="1"/>
      <c r="BR678" s="1"/>
      <c r="BS678" s="1"/>
      <c r="BT678" s="1"/>
    </row>
    <row r="679" spans="1:72" ht="15.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c r="BD679" s="1"/>
      <c r="BE679" s="1"/>
      <c r="BF679" s="1"/>
      <c r="BG679" s="1"/>
      <c r="BH679" s="1"/>
      <c r="BI679" s="1"/>
      <c r="BJ679" s="1"/>
      <c r="BK679" s="1"/>
      <c r="BL679" s="1"/>
      <c r="BM679" s="1"/>
      <c r="BN679" s="1"/>
      <c r="BO679" s="1"/>
      <c r="BP679" s="1"/>
      <c r="BQ679" s="1"/>
      <c r="BR679" s="1"/>
      <c r="BS679" s="1"/>
      <c r="BT679" s="1"/>
    </row>
    <row r="680" spans="1:72" ht="15.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c r="BD680" s="1"/>
      <c r="BE680" s="1"/>
      <c r="BF680" s="1"/>
      <c r="BG680" s="1"/>
      <c r="BH680" s="1"/>
      <c r="BI680" s="1"/>
      <c r="BJ680" s="1"/>
      <c r="BK680" s="1"/>
      <c r="BL680" s="1"/>
      <c r="BM680" s="1"/>
      <c r="BN680" s="1"/>
      <c r="BO680" s="1"/>
      <c r="BP680" s="1"/>
      <c r="BQ680" s="1"/>
      <c r="BR680" s="1"/>
      <c r="BS680" s="1"/>
      <c r="BT680" s="1"/>
    </row>
    <row r="681" spans="1:72" ht="15.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c r="BD681" s="1"/>
      <c r="BE681" s="1"/>
      <c r="BF681" s="1"/>
      <c r="BG681" s="1"/>
      <c r="BH681" s="1"/>
      <c r="BI681" s="1"/>
      <c r="BJ681" s="1"/>
      <c r="BK681" s="1"/>
      <c r="BL681" s="1"/>
      <c r="BM681" s="1"/>
      <c r="BN681" s="1"/>
      <c r="BO681" s="1"/>
      <c r="BP681" s="1"/>
      <c r="BQ681" s="1"/>
      <c r="BR681" s="1"/>
      <c r="BS681" s="1"/>
      <c r="BT681" s="1"/>
    </row>
    <row r="682" spans="1:72" ht="15.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c r="BD682" s="1"/>
      <c r="BE682" s="1"/>
      <c r="BF682" s="1"/>
      <c r="BG682" s="1"/>
      <c r="BH682" s="1"/>
      <c r="BI682" s="1"/>
      <c r="BJ682" s="1"/>
      <c r="BK682" s="1"/>
      <c r="BL682" s="1"/>
      <c r="BM682" s="1"/>
      <c r="BN682" s="1"/>
      <c r="BO682" s="1"/>
      <c r="BP682" s="1"/>
      <c r="BQ682" s="1"/>
      <c r="BR682" s="1"/>
      <c r="BS682" s="1"/>
      <c r="BT682" s="1"/>
    </row>
    <row r="683" spans="1:72" ht="15.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c r="BC683" s="1"/>
      <c r="BD683" s="1"/>
      <c r="BE683" s="1"/>
      <c r="BF683" s="1"/>
      <c r="BG683" s="1"/>
      <c r="BH683" s="1"/>
      <c r="BI683" s="1"/>
      <c r="BJ683" s="1"/>
      <c r="BK683" s="1"/>
      <c r="BL683" s="1"/>
      <c r="BM683" s="1"/>
      <c r="BN683" s="1"/>
      <c r="BO683" s="1"/>
      <c r="BP683" s="1"/>
      <c r="BQ683" s="1"/>
      <c r="BR683" s="1"/>
      <c r="BS683" s="1"/>
      <c r="BT683" s="1"/>
    </row>
    <row r="684" spans="1:72" ht="15.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c r="BC684" s="1"/>
      <c r="BD684" s="1"/>
      <c r="BE684" s="1"/>
      <c r="BF684" s="1"/>
      <c r="BG684" s="1"/>
      <c r="BH684" s="1"/>
      <c r="BI684" s="1"/>
      <c r="BJ684" s="1"/>
      <c r="BK684" s="1"/>
      <c r="BL684" s="1"/>
      <c r="BM684" s="1"/>
      <c r="BN684" s="1"/>
      <c r="BO684" s="1"/>
      <c r="BP684" s="1"/>
      <c r="BQ684" s="1"/>
      <c r="BR684" s="1"/>
      <c r="BS684" s="1"/>
      <c r="BT684" s="1"/>
    </row>
    <row r="685" spans="1:72" ht="15.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c r="BC685" s="1"/>
      <c r="BD685" s="1"/>
      <c r="BE685" s="1"/>
      <c r="BF685" s="1"/>
      <c r="BG685" s="1"/>
      <c r="BH685" s="1"/>
      <c r="BI685" s="1"/>
      <c r="BJ685" s="1"/>
      <c r="BK685" s="1"/>
      <c r="BL685" s="1"/>
      <c r="BM685" s="1"/>
      <c r="BN685" s="1"/>
      <c r="BO685" s="1"/>
      <c r="BP685" s="1"/>
      <c r="BQ685" s="1"/>
      <c r="BR685" s="1"/>
      <c r="BS685" s="1"/>
      <c r="BT685" s="1"/>
    </row>
    <row r="686" spans="1:72" ht="15.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c r="BC686" s="1"/>
      <c r="BD686" s="1"/>
      <c r="BE686" s="1"/>
      <c r="BF686" s="1"/>
      <c r="BG686" s="1"/>
      <c r="BH686" s="1"/>
      <c r="BI686" s="1"/>
      <c r="BJ686" s="1"/>
      <c r="BK686" s="1"/>
      <c r="BL686" s="1"/>
      <c r="BM686" s="1"/>
      <c r="BN686" s="1"/>
      <c r="BO686" s="1"/>
      <c r="BP686" s="1"/>
      <c r="BQ686" s="1"/>
      <c r="BR686" s="1"/>
      <c r="BS686" s="1"/>
      <c r="BT686" s="1"/>
    </row>
    <row r="687" spans="1:72" ht="15.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c r="BC687" s="1"/>
      <c r="BD687" s="1"/>
      <c r="BE687" s="1"/>
      <c r="BF687" s="1"/>
      <c r="BG687" s="1"/>
      <c r="BH687" s="1"/>
      <c r="BI687" s="1"/>
      <c r="BJ687" s="1"/>
      <c r="BK687" s="1"/>
      <c r="BL687" s="1"/>
      <c r="BM687" s="1"/>
      <c r="BN687" s="1"/>
      <c r="BO687" s="1"/>
      <c r="BP687" s="1"/>
      <c r="BQ687" s="1"/>
      <c r="BR687" s="1"/>
      <c r="BS687" s="1"/>
      <c r="BT687" s="1"/>
    </row>
    <row r="688" spans="1:72" ht="15.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c r="BC688" s="1"/>
      <c r="BD688" s="1"/>
      <c r="BE688" s="1"/>
      <c r="BF688" s="1"/>
      <c r="BG688" s="1"/>
      <c r="BH688" s="1"/>
      <c r="BI688" s="1"/>
      <c r="BJ688" s="1"/>
      <c r="BK688" s="1"/>
      <c r="BL688" s="1"/>
      <c r="BM688" s="1"/>
      <c r="BN688" s="1"/>
      <c r="BO688" s="1"/>
      <c r="BP688" s="1"/>
      <c r="BQ688" s="1"/>
      <c r="BR688" s="1"/>
      <c r="BS688" s="1"/>
      <c r="BT688" s="1"/>
    </row>
    <row r="689" spans="1:72" ht="15.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c r="BD689" s="1"/>
      <c r="BE689" s="1"/>
      <c r="BF689" s="1"/>
      <c r="BG689" s="1"/>
      <c r="BH689" s="1"/>
      <c r="BI689" s="1"/>
      <c r="BJ689" s="1"/>
      <c r="BK689" s="1"/>
      <c r="BL689" s="1"/>
      <c r="BM689" s="1"/>
      <c r="BN689" s="1"/>
      <c r="BO689" s="1"/>
      <c r="BP689" s="1"/>
      <c r="BQ689" s="1"/>
      <c r="BR689" s="1"/>
      <c r="BS689" s="1"/>
      <c r="BT689" s="1"/>
    </row>
    <row r="690" spans="1:72" ht="15.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c r="BC690" s="1"/>
      <c r="BD690" s="1"/>
      <c r="BE690" s="1"/>
      <c r="BF690" s="1"/>
      <c r="BG690" s="1"/>
      <c r="BH690" s="1"/>
      <c r="BI690" s="1"/>
      <c r="BJ690" s="1"/>
      <c r="BK690" s="1"/>
      <c r="BL690" s="1"/>
      <c r="BM690" s="1"/>
      <c r="BN690" s="1"/>
      <c r="BO690" s="1"/>
      <c r="BP690" s="1"/>
      <c r="BQ690" s="1"/>
      <c r="BR690" s="1"/>
      <c r="BS690" s="1"/>
      <c r="BT690" s="1"/>
    </row>
    <row r="691" spans="1:72" ht="15.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c r="BD691" s="1"/>
      <c r="BE691" s="1"/>
      <c r="BF691" s="1"/>
      <c r="BG691" s="1"/>
      <c r="BH691" s="1"/>
      <c r="BI691" s="1"/>
      <c r="BJ691" s="1"/>
      <c r="BK691" s="1"/>
      <c r="BL691" s="1"/>
      <c r="BM691" s="1"/>
      <c r="BN691" s="1"/>
      <c r="BO691" s="1"/>
      <c r="BP691" s="1"/>
      <c r="BQ691" s="1"/>
      <c r="BR691" s="1"/>
      <c r="BS691" s="1"/>
      <c r="BT691" s="1"/>
    </row>
    <row r="692" spans="1:72" ht="15.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c r="BB692" s="1"/>
      <c r="BC692" s="1"/>
      <c r="BD692" s="1"/>
      <c r="BE692" s="1"/>
      <c r="BF692" s="1"/>
      <c r="BG692" s="1"/>
      <c r="BH692" s="1"/>
      <c r="BI692" s="1"/>
      <c r="BJ692" s="1"/>
      <c r="BK692" s="1"/>
      <c r="BL692" s="1"/>
      <c r="BM692" s="1"/>
      <c r="BN692" s="1"/>
      <c r="BO692" s="1"/>
      <c r="BP692" s="1"/>
      <c r="BQ692" s="1"/>
      <c r="BR692" s="1"/>
      <c r="BS692" s="1"/>
      <c r="BT692" s="1"/>
    </row>
    <row r="693" spans="1:72" ht="15.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c r="BB693" s="1"/>
      <c r="BC693" s="1"/>
      <c r="BD693" s="1"/>
      <c r="BE693" s="1"/>
      <c r="BF693" s="1"/>
      <c r="BG693" s="1"/>
      <c r="BH693" s="1"/>
      <c r="BI693" s="1"/>
      <c r="BJ693" s="1"/>
      <c r="BK693" s="1"/>
      <c r="BL693" s="1"/>
      <c r="BM693" s="1"/>
      <c r="BN693" s="1"/>
      <c r="BO693" s="1"/>
      <c r="BP693" s="1"/>
      <c r="BQ693" s="1"/>
      <c r="BR693" s="1"/>
      <c r="BS693" s="1"/>
      <c r="BT693" s="1"/>
    </row>
    <row r="694" spans="1:72" ht="15.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c r="BA694" s="1"/>
      <c r="BB694" s="1"/>
      <c r="BC694" s="1"/>
      <c r="BD694" s="1"/>
      <c r="BE694" s="1"/>
      <c r="BF694" s="1"/>
      <c r="BG694" s="1"/>
      <c r="BH694" s="1"/>
      <c r="BI694" s="1"/>
      <c r="BJ694" s="1"/>
      <c r="BK694" s="1"/>
      <c r="BL694" s="1"/>
      <c r="BM694" s="1"/>
      <c r="BN694" s="1"/>
      <c r="BO694" s="1"/>
      <c r="BP694" s="1"/>
      <c r="BQ694" s="1"/>
      <c r="BR694" s="1"/>
      <c r="BS694" s="1"/>
      <c r="BT694" s="1"/>
    </row>
    <row r="695" spans="1:72" ht="15.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c r="BA695" s="1"/>
      <c r="BB695" s="1"/>
      <c r="BC695" s="1"/>
      <c r="BD695" s="1"/>
      <c r="BE695" s="1"/>
      <c r="BF695" s="1"/>
      <c r="BG695" s="1"/>
      <c r="BH695" s="1"/>
      <c r="BI695" s="1"/>
      <c r="BJ695" s="1"/>
      <c r="BK695" s="1"/>
      <c r="BL695" s="1"/>
      <c r="BM695" s="1"/>
      <c r="BN695" s="1"/>
      <c r="BO695" s="1"/>
      <c r="BP695" s="1"/>
      <c r="BQ695" s="1"/>
      <c r="BR695" s="1"/>
      <c r="BS695" s="1"/>
      <c r="BT695" s="1"/>
    </row>
    <row r="696" spans="1:72" ht="15.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c r="BA696" s="1"/>
      <c r="BB696" s="1"/>
      <c r="BC696" s="1"/>
      <c r="BD696" s="1"/>
      <c r="BE696" s="1"/>
      <c r="BF696" s="1"/>
      <c r="BG696" s="1"/>
      <c r="BH696" s="1"/>
      <c r="BI696" s="1"/>
      <c r="BJ696" s="1"/>
      <c r="BK696" s="1"/>
      <c r="BL696" s="1"/>
      <c r="BM696" s="1"/>
      <c r="BN696" s="1"/>
      <c r="BO696" s="1"/>
      <c r="BP696" s="1"/>
      <c r="BQ696" s="1"/>
      <c r="BR696" s="1"/>
      <c r="BS696" s="1"/>
      <c r="BT696" s="1"/>
    </row>
    <row r="697" spans="1:72" ht="15.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c r="BA697" s="1"/>
      <c r="BB697" s="1"/>
      <c r="BC697" s="1"/>
      <c r="BD697" s="1"/>
      <c r="BE697" s="1"/>
      <c r="BF697" s="1"/>
      <c r="BG697" s="1"/>
      <c r="BH697" s="1"/>
      <c r="BI697" s="1"/>
      <c r="BJ697" s="1"/>
      <c r="BK697" s="1"/>
      <c r="BL697" s="1"/>
      <c r="BM697" s="1"/>
      <c r="BN697" s="1"/>
      <c r="BO697" s="1"/>
      <c r="BP697" s="1"/>
      <c r="BQ697" s="1"/>
      <c r="BR697" s="1"/>
      <c r="BS697" s="1"/>
      <c r="BT697" s="1"/>
    </row>
    <row r="698" spans="1:72" ht="15.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c r="BA698" s="1"/>
      <c r="BB698" s="1"/>
      <c r="BC698" s="1"/>
      <c r="BD698" s="1"/>
      <c r="BE698" s="1"/>
      <c r="BF698" s="1"/>
      <c r="BG698" s="1"/>
      <c r="BH698" s="1"/>
      <c r="BI698" s="1"/>
      <c r="BJ698" s="1"/>
      <c r="BK698" s="1"/>
      <c r="BL698" s="1"/>
      <c r="BM698" s="1"/>
      <c r="BN698" s="1"/>
      <c r="BO698" s="1"/>
      <c r="BP698" s="1"/>
      <c r="BQ698" s="1"/>
      <c r="BR698" s="1"/>
      <c r="BS698" s="1"/>
      <c r="BT698" s="1"/>
    </row>
    <row r="699" spans="1:72" ht="15.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c r="BA699" s="1"/>
      <c r="BB699" s="1"/>
      <c r="BC699" s="1"/>
      <c r="BD699" s="1"/>
      <c r="BE699" s="1"/>
      <c r="BF699" s="1"/>
      <c r="BG699" s="1"/>
      <c r="BH699" s="1"/>
      <c r="BI699" s="1"/>
      <c r="BJ699" s="1"/>
      <c r="BK699" s="1"/>
      <c r="BL699" s="1"/>
      <c r="BM699" s="1"/>
      <c r="BN699" s="1"/>
      <c r="BO699" s="1"/>
      <c r="BP699" s="1"/>
      <c r="BQ699" s="1"/>
      <c r="BR699" s="1"/>
      <c r="BS699" s="1"/>
      <c r="BT699" s="1"/>
    </row>
    <row r="700" spans="1:72" ht="15.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AY700" s="1"/>
      <c r="AZ700" s="1"/>
      <c r="BA700" s="1"/>
      <c r="BB700" s="1"/>
      <c r="BC700" s="1"/>
      <c r="BD700" s="1"/>
      <c r="BE700" s="1"/>
      <c r="BF700" s="1"/>
      <c r="BG700" s="1"/>
      <c r="BH700" s="1"/>
      <c r="BI700" s="1"/>
      <c r="BJ700" s="1"/>
      <c r="BK700" s="1"/>
      <c r="BL700" s="1"/>
      <c r="BM700" s="1"/>
      <c r="BN700" s="1"/>
      <c r="BO700" s="1"/>
      <c r="BP700" s="1"/>
      <c r="BQ700" s="1"/>
      <c r="BR700" s="1"/>
      <c r="BS700" s="1"/>
      <c r="BT700" s="1"/>
    </row>
    <row r="701" spans="1:72" ht="15.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AY701" s="1"/>
      <c r="AZ701" s="1"/>
      <c r="BA701" s="1"/>
      <c r="BB701" s="1"/>
      <c r="BC701" s="1"/>
      <c r="BD701" s="1"/>
      <c r="BE701" s="1"/>
      <c r="BF701" s="1"/>
      <c r="BG701" s="1"/>
      <c r="BH701" s="1"/>
      <c r="BI701" s="1"/>
      <c r="BJ701" s="1"/>
      <c r="BK701" s="1"/>
      <c r="BL701" s="1"/>
      <c r="BM701" s="1"/>
      <c r="BN701" s="1"/>
      <c r="BO701" s="1"/>
      <c r="BP701" s="1"/>
      <c r="BQ701" s="1"/>
      <c r="BR701" s="1"/>
      <c r="BS701" s="1"/>
      <c r="BT701" s="1"/>
    </row>
    <row r="702" spans="1:72" ht="15.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AY702" s="1"/>
      <c r="AZ702" s="1"/>
      <c r="BA702" s="1"/>
      <c r="BB702" s="1"/>
      <c r="BC702" s="1"/>
      <c r="BD702" s="1"/>
      <c r="BE702" s="1"/>
      <c r="BF702" s="1"/>
      <c r="BG702" s="1"/>
      <c r="BH702" s="1"/>
      <c r="BI702" s="1"/>
      <c r="BJ702" s="1"/>
      <c r="BK702" s="1"/>
      <c r="BL702" s="1"/>
      <c r="BM702" s="1"/>
      <c r="BN702" s="1"/>
      <c r="BO702" s="1"/>
      <c r="BP702" s="1"/>
      <c r="BQ702" s="1"/>
      <c r="BR702" s="1"/>
      <c r="BS702" s="1"/>
      <c r="BT702" s="1"/>
    </row>
    <row r="703" spans="1:72" ht="15.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AY703" s="1"/>
      <c r="AZ703" s="1"/>
      <c r="BA703" s="1"/>
      <c r="BB703" s="1"/>
      <c r="BC703" s="1"/>
      <c r="BD703" s="1"/>
      <c r="BE703" s="1"/>
      <c r="BF703" s="1"/>
      <c r="BG703" s="1"/>
      <c r="BH703" s="1"/>
      <c r="BI703" s="1"/>
      <c r="BJ703" s="1"/>
      <c r="BK703" s="1"/>
      <c r="BL703" s="1"/>
      <c r="BM703" s="1"/>
      <c r="BN703" s="1"/>
      <c r="BO703" s="1"/>
      <c r="BP703" s="1"/>
      <c r="BQ703" s="1"/>
      <c r="BR703" s="1"/>
      <c r="BS703" s="1"/>
      <c r="BT703" s="1"/>
    </row>
    <row r="704" spans="1:72" ht="15.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AY704" s="1"/>
      <c r="AZ704" s="1"/>
      <c r="BA704" s="1"/>
      <c r="BB704" s="1"/>
      <c r="BC704" s="1"/>
      <c r="BD704" s="1"/>
      <c r="BE704" s="1"/>
      <c r="BF704" s="1"/>
      <c r="BG704" s="1"/>
      <c r="BH704" s="1"/>
      <c r="BI704" s="1"/>
      <c r="BJ704" s="1"/>
      <c r="BK704" s="1"/>
      <c r="BL704" s="1"/>
      <c r="BM704" s="1"/>
      <c r="BN704" s="1"/>
      <c r="BO704" s="1"/>
      <c r="BP704" s="1"/>
      <c r="BQ704" s="1"/>
      <c r="BR704" s="1"/>
      <c r="BS704" s="1"/>
      <c r="BT704" s="1"/>
    </row>
    <row r="705" spans="1:72" ht="15.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AY705" s="1"/>
      <c r="AZ705" s="1"/>
      <c r="BA705" s="1"/>
      <c r="BB705" s="1"/>
      <c r="BC705" s="1"/>
      <c r="BD705" s="1"/>
      <c r="BE705" s="1"/>
      <c r="BF705" s="1"/>
      <c r="BG705" s="1"/>
      <c r="BH705" s="1"/>
      <c r="BI705" s="1"/>
      <c r="BJ705" s="1"/>
      <c r="BK705" s="1"/>
      <c r="BL705" s="1"/>
      <c r="BM705" s="1"/>
      <c r="BN705" s="1"/>
      <c r="BO705" s="1"/>
      <c r="BP705" s="1"/>
      <c r="BQ705" s="1"/>
      <c r="BR705" s="1"/>
      <c r="BS705" s="1"/>
      <c r="BT705" s="1"/>
    </row>
    <row r="706" spans="1:72" ht="15.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1"/>
      <c r="BA706" s="1"/>
      <c r="BB706" s="1"/>
      <c r="BC706" s="1"/>
      <c r="BD706" s="1"/>
      <c r="BE706" s="1"/>
      <c r="BF706" s="1"/>
      <c r="BG706" s="1"/>
      <c r="BH706" s="1"/>
      <c r="BI706" s="1"/>
      <c r="BJ706" s="1"/>
      <c r="BK706" s="1"/>
      <c r="BL706" s="1"/>
      <c r="BM706" s="1"/>
      <c r="BN706" s="1"/>
      <c r="BO706" s="1"/>
      <c r="BP706" s="1"/>
      <c r="BQ706" s="1"/>
      <c r="BR706" s="1"/>
      <c r="BS706" s="1"/>
      <c r="BT706" s="1"/>
    </row>
    <row r="707" spans="1:72" ht="15.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AY707" s="1"/>
      <c r="AZ707" s="1"/>
      <c r="BA707" s="1"/>
      <c r="BB707" s="1"/>
      <c r="BC707" s="1"/>
      <c r="BD707" s="1"/>
      <c r="BE707" s="1"/>
      <c r="BF707" s="1"/>
      <c r="BG707" s="1"/>
      <c r="BH707" s="1"/>
      <c r="BI707" s="1"/>
      <c r="BJ707" s="1"/>
      <c r="BK707" s="1"/>
      <c r="BL707" s="1"/>
      <c r="BM707" s="1"/>
      <c r="BN707" s="1"/>
      <c r="BO707" s="1"/>
      <c r="BP707" s="1"/>
      <c r="BQ707" s="1"/>
      <c r="BR707" s="1"/>
      <c r="BS707" s="1"/>
      <c r="BT707" s="1"/>
    </row>
    <row r="708" spans="1:72" ht="15.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AY708" s="1"/>
      <c r="AZ708" s="1"/>
      <c r="BA708" s="1"/>
      <c r="BB708" s="1"/>
      <c r="BC708" s="1"/>
      <c r="BD708" s="1"/>
      <c r="BE708" s="1"/>
      <c r="BF708" s="1"/>
      <c r="BG708" s="1"/>
      <c r="BH708" s="1"/>
      <c r="BI708" s="1"/>
      <c r="BJ708" s="1"/>
      <c r="BK708" s="1"/>
      <c r="BL708" s="1"/>
      <c r="BM708" s="1"/>
      <c r="BN708" s="1"/>
      <c r="BO708" s="1"/>
      <c r="BP708" s="1"/>
      <c r="BQ708" s="1"/>
      <c r="BR708" s="1"/>
      <c r="BS708" s="1"/>
      <c r="BT708" s="1"/>
    </row>
    <row r="709" spans="1:72" ht="15.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1"/>
      <c r="BA709" s="1"/>
      <c r="BB709" s="1"/>
      <c r="BC709" s="1"/>
      <c r="BD709" s="1"/>
      <c r="BE709" s="1"/>
      <c r="BF709" s="1"/>
      <c r="BG709" s="1"/>
      <c r="BH709" s="1"/>
      <c r="BI709" s="1"/>
      <c r="BJ709" s="1"/>
      <c r="BK709" s="1"/>
      <c r="BL709" s="1"/>
      <c r="BM709" s="1"/>
      <c r="BN709" s="1"/>
      <c r="BO709" s="1"/>
      <c r="BP709" s="1"/>
      <c r="BQ709" s="1"/>
      <c r="BR709" s="1"/>
      <c r="BS709" s="1"/>
      <c r="BT709" s="1"/>
    </row>
    <row r="710" spans="1:72" ht="15.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AY710" s="1"/>
      <c r="AZ710" s="1"/>
      <c r="BA710" s="1"/>
      <c r="BB710" s="1"/>
      <c r="BC710" s="1"/>
      <c r="BD710" s="1"/>
      <c r="BE710" s="1"/>
      <c r="BF710" s="1"/>
      <c r="BG710" s="1"/>
      <c r="BH710" s="1"/>
      <c r="BI710" s="1"/>
      <c r="BJ710" s="1"/>
      <c r="BK710" s="1"/>
      <c r="BL710" s="1"/>
      <c r="BM710" s="1"/>
      <c r="BN710" s="1"/>
      <c r="BO710" s="1"/>
      <c r="BP710" s="1"/>
      <c r="BQ710" s="1"/>
      <c r="BR710" s="1"/>
      <c r="BS710" s="1"/>
      <c r="BT710" s="1"/>
    </row>
    <row r="711" spans="1:72" ht="15.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1"/>
      <c r="BA711" s="1"/>
      <c r="BB711" s="1"/>
      <c r="BC711" s="1"/>
      <c r="BD711" s="1"/>
      <c r="BE711" s="1"/>
      <c r="BF711" s="1"/>
      <c r="BG711" s="1"/>
      <c r="BH711" s="1"/>
      <c r="BI711" s="1"/>
      <c r="BJ711" s="1"/>
      <c r="BK711" s="1"/>
      <c r="BL711" s="1"/>
      <c r="BM711" s="1"/>
      <c r="BN711" s="1"/>
      <c r="BO711" s="1"/>
      <c r="BP711" s="1"/>
      <c r="BQ711" s="1"/>
      <c r="BR711" s="1"/>
      <c r="BS711" s="1"/>
      <c r="BT711" s="1"/>
    </row>
    <row r="712" spans="1:72" ht="15.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1"/>
      <c r="BA712" s="1"/>
      <c r="BB712" s="1"/>
      <c r="BC712" s="1"/>
      <c r="BD712" s="1"/>
      <c r="BE712" s="1"/>
      <c r="BF712" s="1"/>
      <c r="BG712" s="1"/>
      <c r="BH712" s="1"/>
      <c r="BI712" s="1"/>
      <c r="BJ712" s="1"/>
      <c r="BK712" s="1"/>
      <c r="BL712" s="1"/>
      <c r="BM712" s="1"/>
      <c r="BN712" s="1"/>
      <c r="BO712" s="1"/>
      <c r="BP712" s="1"/>
      <c r="BQ712" s="1"/>
      <c r="BR712" s="1"/>
      <c r="BS712" s="1"/>
      <c r="BT712" s="1"/>
    </row>
    <row r="713" spans="1:72" ht="15.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AY713" s="1"/>
      <c r="AZ713" s="1"/>
      <c r="BA713" s="1"/>
      <c r="BB713" s="1"/>
      <c r="BC713" s="1"/>
      <c r="BD713" s="1"/>
      <c r="BE713" s="1"/>
      <c r="BF713" s="1"/>
      <c r="BG713" s="1"/>
      <c r="BH713" s="1"/>
      <c r="BI713" s="1"/>
      <c r="BJ713" s="1"/>
      <c r="BK713" s="1"/>
      <c r="BL713" s="1"/>
      <c r="BM713" s="1"/>
      <c r="BN713" s="1"/>
      <c r="BO713" s="1"/>
      <c r="BP713" s="1"/>
      <c r="BQ713" s="1"/>
      <c r="BR713" s="1"/>
      <c r="BS713" s="1"/>
      <c r="BT713" s="1"/>
    </row>
    <row r="714" spans="1:72" ht="15.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AY714" s="1"/>
      <c r="AZ714" s="1"/>
      <c r="BA714" s="1"/>
      <c r="BB714" s="1"/>
      <c r="BC714" s="1"/>
      <c r="BD714" s="1"/>
      <c r="BE714" s="1"/>
      <c r="BF714" s="1"/>
      <c r="BG714" s="1"/>
      <c r="BH714" s="1"/>
      <c r="BI714" s="1"/>
      <c r="BJ714" s="1"/>
      <c r="BK714" s="1"/>
      <c r="BL714" s="1"/>
      <c r="BM714" s="1"/>
      <c r="BN714" s="1"/>
      <c r="BO714" s="1"/>
      <c r="BP714" s="1"/>
      <c r="BQ714" s="1"/>
      <c r="BR714" s="1"/>
      <c r="BS714" s="1"/>
      <c r="BT714" s="1"/>
    </row>
    <row r="715" spans="1:72" ht="15.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AY715" s="1"/>
      <c r="AZ715" s="1"/>
      <c r="BA715" s="1"/>
      <c r="BB715" s="1"/>
      <c r="BC715" s="1"/>
      <c r="BD715" s="1"/>
      <c r="BE715" s="1"/>
      <c r="BF715" s="1"/>
      <c r="BG715" s="1"/>
      <c r="BH715" s="1"/>
      <c r="BI715" s="1"/>
      <c r="BJ715" s="1"/>
      <c r="BK715" s="1"/>
      <c r="BL715" s="1"/>
      <c r="BM715" s="1"/>
      <c r="BN715" s="1"/>
      <c r="BO715" s="1"/>
      <c r="BP715" s="1"/>
      <c r="BQ715" s="1"/>
      <c r="BR715" s="1"/>
      <c r="BS715" s="1"/>
      <c r="BT715" s="1"/>
    </row>
    <row r="716" spans="1:72" ht="15.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AY716" s="1"/>
      <c r="AZ716" s="1"/>
      <c r="BA716" s="1"/>
      <c r="BB716" s="1"/>
      <c r="BC716" s="1"/>
      <c r="BD716" s="1"/>
      <c r="BE716" s="1"/>
      <c r="BF716" s="1"/>
      <c r="BG716" s="1"/>
      <c r="BH716" s="1"/>
      <c r="BI716" s="1"/>
      <c r="BJ716" s="1"/>
      <c r="BK716" s="1"/>
      <c r="BL716" s="1"/>
      <c r="BM716" s="1"/>
      <c r="BN716" s="1"/>
      <c r="BO716" s="1"/>
      <c r="BP716" s="1"/>
      <c r="BQ716" s="1"/>
      <c r="BR716" s="1"/>
      <c r="BS716" s="1"/>
      <c r="BT716" s="1"/>
    </row>
    <row r="717" spans="1:72" ht="15.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AY717" s="1"/>
      <c r="AZ717" s="1"/>
      <c r="BA717" s="1"/>
      <c r="BB717" s="1"/>
      <c r="BC717" s="1"/>
      <c r="BD717" s="1"/>
      <c r="BE717" s="1"/>
      <c r="BF717" s="1"/>
      <c r="BG717" s="1"/>
      <c r="BH717" s="1"/>
      <c r="BI717" s="1"/>
      <c r="BJ717" s="1"/>
      <c r="BK717" s="1"/>
      <c r="BL717" s="1"/>
      <c r="BM717" s="1"/>
      <c r="BN717" s="1"/>
      <c r="BO717" s="1"/>
      <c r="BP717" s="1"/>
      <c r="BQ717" s="1"/>
      <c r="BR717" s="1"/>
      <c r="BS717" s="1"/>
      <c r="BT717" s="1"/>
    </row>
    <row r="718" spans="1:72" ht="15.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AY718" s="1"/>
      <c r="AZ718" s="1"/>
      <c r="BA718" s="1"/>
      <c r="BB718" s="1"/>
      <c r="BC718" s="1"/>
      <c r="BD718" s="1"/>
      <c r="BE718" s="1"/>
      <c r="BF718" s="1"/>
      <c r="BG718" s="1"/>
      <c r="BH718" s="1"/>
      <c r="BI718" s="1"/>
      <c r="BJ718" s="1"/>
      <c r="BK718" s="1"/>
      <c r="BL718" s="1"/>
      <c r="BM718" s="1"/>
      <c r="BN718" s="1"/>
      <c r="BO718" s="1"/>
      <c r="BP718" s="1"/>
      <c r="BQ718" s="1"/>
      <c r="BR718" s="1"/>
      <c r="BS718" s="1"/>
      <c r="BT718" s="1"/>
    </row>
    <row r="719" spans="1:72" ht="15.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AY719" s="1"/>
      <c r="AZ719" s="1"/>
      <c r="BA719" s="1"/>
      <c r="BB719" s="1"/>
      <c r="BC719" s="1"/>
      <c r="BD719" s="1"/>
      <c r="BE719" s="1"/>
      <c r="BF719" s="1"/>
      <c r="BG719" s="1"/>
      <c r="BH719" s="1"/>
      <c r="BI719" s="1"/>
      <c r="BJ719" s="1"/>
      <c r="BK719" s="1"/>
      <c r="BL719" s="1"/>
      <c r="BM719" s="1"/>
      <c r="BN719" s="1"/>
      <c r="BO719" s="1"/>
      <c r="BP719" s="1"/>
      <c r="BQ719" s="1"/>
      <c r="BR719" s="1"/>
      <c r="BS719" s="1"/>
      <c r="BT719" s="1"/>
    </row>
    <row r="720" spans="1:72" ht="15.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AY720" s="1"/>
      <c r="AZ720" s="1"/>
      <c r="BA720" s="1"/>
      <c r="BB720" s="1"/>
      <c r="BC720" s="1"/>
      <c r="BD720" s="1"/>
      <c r="BE720" s="1"/>
      <c r="BF720" s="1"/>
      <c r="BG720" s="1"/>
      <c r="BH720" s="1"/>
      <c r="BI720" s="1"/>
      <c r="BJ720" s="1"/>
      <c r="BK720" s="1"/>
      <c r="BL720" s="1"/>
      <c r="BM720" s="1"/>
      <c r="BN720" s="1"/>
      <c r="BO720" s="1"/>
      <c r="BP720" s="1"/>
      <c r="BQ720" s="1"/>
      <c r="BR720" s="1"/>
      <c r="BS720" s="1"/>
      <c r="BT720" s="1"/>
    </row>
    <row r="721" spans="1:72" ht="15.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AY721" s="1"/>
      <c r="AZ721" s="1"/>
      <c r="BA721" s="1"/>
      <c r="BB721" s="1"/>
      <c r="BC721" s="1"/>
      <c r="BD721" s="1"/>
      <c r="BE721" s="1"/>
      <c r="BF721" s="1"/>
      <c r="BG721" s="1"/>
      <c r="BH721" s="1"/>
      <c r="BI721" s="1"/>
      <c r="BJ721" s="1"/>
      <c r="BK721" s="1"/>
      <c r="BL721" s="1"/>
      <c r="BM721" s="1"/>
      <c r="BN721" s="1"/>
      <c r="BO721" s="1"/>
      <c r="BP721" s="1"/>
      <c r="BQ721" s="1"/>
      <c r="BR721" s="1"/>
      <c r="BS721" s="1"/>
      <c r="BT721" s="1"/>
    </row>
    <row r="722" spans="1:72" ht="15.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AY722" s="1"/>
      <c r="AZ722" s="1"/>
      <c r="BA722" s="1"/>
      <c r="BB722" s="1"/>
      <c r="BC722" s="1"/>
      <c r="BD722" s="1"/>
      <c r="BE722" s="1"/>
      <c r="BF722" s="1"/>
      <c r="BG722" s="1"/>
      <c r="BH722" s="1"/>
      <c r="BI722" s="1"/>
      <c r="BJ722" s="1"/>
      <c r="BK722" s="1"/>
      <c r="BL722" s="1"/>
      <c r="BM722" s="1"/>
      <c r="BN722" s="1"/>
      <c r="BO722" s="1"/>
      <c r="BP722" s="1"/>
      <c r="BQ722" s="1"/>
      <c r="BR722" s="1"/>
      <c r="BS722" s="1"/>
      <c r="BT722" s="1"/>
    </row>
    <row r="723" spans="1:72" ht="15.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AY723" s="1"/>
      <c r="AZ723" s="1"/>
      <c r="BA723" s="1"/>
      <c r="BB723" s="1"/>
      <c r="BC723" s="1"/>
      <c r="BD723" s="1"/>
      <c r="BE723" s="1"/>
      <c r="BF723" s="1"/>
      <c r="BG723" s="1"/>
      <c r="BH723" s="1"/>
      <c r="BI723" s="1"/>
      <c r="BJ723" s="1"/>
      <c r="BK723" s="1"/>
      <c r="BL723" s="1"/>
      <c r="BM723" s="1"/>
      <c r="BN723" s="1"/>
      <c r="BO723" s="1"/>
      <c r="BP723" s="1"/>
      <c r="BQ723" s="1"/>
      <c r="BR723" s="1"/>
      <c r="BS723" s="1"/>
      <c r="BT723" s="1"/>
    </row>
    <row r="724" spans="1:72" ht="15.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AY724" s="1"/>
      <c r="AZ724" s="1"/>
      <c r="BA724" s="1"/>
      <c r="BB724" s="1"/>
      <c r="BC724" s="1"/>
      <c r="BD724" s="1"/>
      <c r="BE724" s="1"/>
      <c r="BF724" s="1"/>
      <c r="BG724" s="1"/>
      <c r="BH724" s="1"/>
      <c r="BI724" s="1"/>
      <c r="BJ724" s="1"/>
      <c r="BK724" s="1"/>
      <c r="BL724" s="1"/>
      <c r="BM724" s="1"/>
      <c r="BN724" s="1"/>
      <c r="BO724" s="1"/>
      <c r="BP724" s="1"/>
      <c r="BQ724" s="1"/>
      <c r="BR724" s="1"/>
      <c r="BS724" s="1"/>
      <c r="BT724" s="1"/>
    </row>
    <row r="725" spans="1:72" ht="15.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1"/>
      <c r="BA725" s="1"/>
      <c r="BB725" s="1"/>
      <c r="BC725" s="1"/>
      <c r="BD725" s="1"/>
      <c r="BE725" s="1"/>
      <c r="BF725" s="1"/>
      <c r="BG725" s="1"/>
      <c r="BH725" s="1"/>
      <c r="BI725" s="1"/>
      <c r="BJ725" s="1"/>
      <c r="BK725" s="1"/>
      <c r="BL725" s="1"/>
      <c r="BM725" s="1"/>
      <c r="BN725" s="1"/>
      <c r="BO725" s="1"/>
      <c r="BP725" s="1"/>
      <c r="BQ725" s="1"/>
      <c r="BR725" s="1"/>
      <c r="BS725" s="1"/>
      <c r="BT725" s="1"/>
    </row>
    <row r="726" spans="1:72" ht="15.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1"/>
      <c r="BA726" s="1"/>
      <c r="BB726" s="1"/>
      <c r="BC726" s="1"/>
      <c r="BD726" s="1"/>
      <c r="BE726" s="1"/>
      <c r="BF726" s="1"/>
      <c r="BG726" s="1"/>
      <c r="BH726" s="1"/>
      <c r="BI726" s="1"/>
      <c r="BJ726" s="1"/>
      <c r="BK726" s="1"/>
      <c r="BL726" s="1"/>
      <c r="BM726" s="1"/>
      <c r="BN726" s="1"/>
      <c r="BO726" s="1"/>
      <c r="BP726" s="1"/>
      <c r="BQ726" s="1"/>
      <c r="BR726" s="1"/>
      <c r="BS726" s="1"/>
      <c r="BT726" s="1"/>
    </row>
    <row r="727" spans="1:72" ht="15.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AY727" s="1"/>
      <c r="AZ727" s="1"/>
      <c r="BA727" s="1"/>
      <c r="BB727" s="1"/>
      <c r="BC727" s="1"/>
      <c r="BD727" s="1"/>
      <c r="BE727" s="1"/>
      <c r="BF727" s="1"/>
      <c r="BG727" s="1"/>
      <c r="BH727" s="1"/>
      <c r="BI727" s="1"/>
      <c r="BJ727" s="1"/>
      <c r="BK727" s="1"/>
      <c r="BL727" s="1"/>
      <c r="BM727" s="1"/>
      <c r="BN727" s="1"/>
      <c r="BO727" s="1"/>
      <c r="BP727" s="1"/>
      <c r="BQ727" s="1"/>
      <c r="BR727" s="1"/>
      <c r="BS727" s="1"/>
      <c r="BT727" s="1"/>
    </row>
    <row r="728" spans="1:72" ht="15.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AZ728" s="1"/>
      <c r="BA728" s="1"/>
      <c r="BB728" s="1"/>
      <c r="BC728" s="1"/>
      <c r="BD728" s="1"/>
      <c r="BE728" s="1"/>
      <c r="BF728" s="1"/>
      <c r="BG728" s="1"/>
      <c r="BH728" s="1"/>
      <c r="BI728" s="1"/>
      <c r="BJ728" s="1"/>
      <c r="BK728" s="1"/>
      <c r="BL728" s="1"/>
      <c r="BM728" s="1"/>
      <c r="BN728" s="1"/>
      <c r="BO728" s="1"/>
      <c r="BP728" s="1"/>
      <c r="BQ728" s="1"/>
      <c r="BR728" s="1"/>
      <c r="BS728" s="1"/>
      <c r="BT728" s="1"/>
    </row>
    <row r="729" spans="1:72" ht="15.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1"/>
      <c r="BA729" s="1"/>
      <c r="BB729" s="1"/>
      <c r="BC729" s="1"/>
      <c r="BD729" s="1"/>
      <c r="BE729" s="1"/>
      <c r="BF729" s="1"/>
      <c r="BG729" s="1"/>
      <c r="BH729" s="1"/>
      <c r="BI729" s="1"/>
      <c r="BJ729" s="1"/>
      <c r="BK729" s="1"/>
      <c r="BL729" s="1"/>
      <c r="BM729" s="1"/>
      <c r="BN729" s="1"/>
      <c r="BO729" s="1"/>
      <c r="BP729" s="1"/>
      <c r="BQ729" s="1"/>
      <c r="BR729" s="1"/>
      <c r="BS729" s="1"/>
      <c r="BT729" s="1"/>
    </row>
    <row r="730" spans="1:72" ht="15.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AY730" s="1"/>
      <c r="AZ730" s="1"/>
      <c r="BA730" s="1"/>
      <c r="BB730" s="1"/>
      <c r="BC730" s="1"/>
      <c r="BD730" s="1"/>
      <c r="BE730" s="1"/>
      <c r="BF730" s="1"/>
      <c r="BG730" s="1"/>
      <c r="BH730" s="1"/>
      <c r="BI730" s="1"/>
      <c r="BJ730" s="1"/>
      <c r="BK730" s="1"/>
      <c r="BL730" s="1"/>
      <c r="BM730" s="1"/>
      <c r="BN730" s="1"/>
      <c r="BO730" s="1"/>
      <c r="BP730" s="1"/>
      <c r="BQ730" s="1"/>
      <c r="BR730" s="1"/>
      <c r="BS730" s="1"/>
      <c r="BT730" s="1"/>
    </row>
    <row r="731" spans="1:72" ht="15.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AY731" s="1"/>
      <c r="AZ731" s="1"/>
      <c r="BA731" s="1"/>
      <c r="BB731" s="1"/>
      <c r="BC731" s="1"/>
      <c r="BD731" s="1"/>
      <c r="BE731" s="1"/>
      <c r="BF731" s="1"/>
      <c r="BG731" s="1"/>
      <c r="BH731" s="1"/>
      <c r="BI731" s="1"/>
      <c r="BJ731" s="1"/>
      <c r="BK731" s="1"/>
      <c r="BL731" s="1"/>
      <c r="BM731" s="1"/>
      <c r="BN731" s="1"/>
      <c r="BO731" s="1"/>
      <c r="BP731" s="1"/>
      <c r="BQ731" s="1"/>
      <c r="BR731" s="1"/>
      <c r="BS731" s="1"/>
      <c r="BT731" s="1"/>
    </row>
    <row r="732" spans="1:72" ht="15.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AY732" s="1"/>
      <c r="AZ732" s="1"/>
      <c r="BA732" s="1"/>
      <c r="BB732" s="1"/>
      <c r="BC732" s="1"/>
      <c r="BD732" s="1"/>
      <c r="BE732" s="1"/>
      <c r="BF732" s="1"/>
      <c r="BG732" s="1"/>
      <c r="BH732" s="1"/>
      <c r="BI732" s="1"/>
      <c r="BJ732" s="1"/>
      <c r="BK732" s="1"/>
      <c r="BL732" s="1"/>
      <c r="BM732" s="1"/>
      <c r="BN732" s="1"/>
      <c r="BO732" s="1"/>
      <c r="BP732" s="1"/>
      <c r="BQ732" s="1"/>
      <c r="BR732" s="1"/>
      <c r="BS732" s="1"/>
      <c r="BT732" s="1"/>
    </row>
    <row r="733" spans="1:72" ht="15.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c r="AY733" s="1"/>
      <c r="AZ733" s="1"/>
      <c r="BA733" s="1"/>
      <c r="BB733" s="1"/>
      <c r="BC733" s="1"/>
      <c r="BD733" s="1"/>
      <c r="BE733" s="1"/>
      <c r="BF733" s="1"/>
      <c r="BG733" s="1"/>
      <c r="BH733" s="1"/>
      <c r="BI733" s="1"/>
      <c r="BJ733" s="1"/>
      <c r="BK733" s="1"/>
      <c r="BL733" s="1"/>
      <c r="BM733" s="1"/>
      <c r="BN733" s="1"/>
      <c r="BO733" s="1"/>
      <c r="BP733" s="1"/>
      <c r="BQ733" s="1"/>
      <c r="BR733" s="1"/>
      <c r="BS733" s="1"/>
      <c r="BT733" s="1"/>
    </row>
    <row r="734" spans="1:72" ht="15.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AY734" s="1"/>
      <c r="AZ734" s="1"/>
      <c r="BA734" s="1"/>
      <c r="BB734" s="1"/>
      <c r="BC734" s="1"/>
      <c r="BD734" s="1"/>
      <c r="BE734" s="1"/>
      <c r="BF734" s="1"/>
      <c r="BG734" s="1"/>
      <c r="BH734" s="1"/>
      <c r="BI734" s="1"/>
      <c r="BJ734" s="1"/>
      <c r="BK734" s="1"/>
      <c r="BL734" s="1"/>
      <c r="BM734" s="1"/>
      <c r="BN734" s="1"/>
      <c r="BO734" s="1"/>
      <c r="BP734" s="1"/>
      <c r="BQ734" s="1"/>
      <c r="BR734" s="1"/>
      <c r="BS734" s="1"/>
      <c r="BT734" s="1"/>
    </row>
    <row r="735" spans="1:72" ht="15.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c r="AY735" s="1"/>
      <c r="AZ735" s="1"/>
      <c r="BA735" s="1"/>
      <c r="BB735" s="1"/>
      <c r="BC735" s="1"/>
      <c r="BD735" s="1"/>
      <c r="BE735" s="1"/>
      <c r="BF735" s="1"/>
      <c r="BG735" s="1"/>
      <c r="BH735" s="1"/>
      <c r="BI735" s="1"/>
      <c r="BJ735" s="1"/>
      <c r="BK735" s="1"/>
      <c r="BL735" s="1"/>
      <c r="BM735" s="1"/>
      <c r="BN735" s="1"/>
      <c r="BO735" s="1"/>
      <c r="BP735" s="1"/>
      <c r="BQ735" s="1"/>
      <c r="BR735" s="1"/>
      <c r="BS735" s="1"/>
      <c r="BT735" s="1"/>
    </row>
    <row r="736" spans="1:72" ht="15.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c r="AY736" s="1"/>
      <c r="AZ736" s="1"/>
      <c r="BA736" s="1"/>
      <c r="BB736" s="1"/>
      <c r="BC736" s="1"/>
      <c r="BD736" s="1"/>
      <c r="BE736" s="1"/>
      <c r="BF736" s="1"/>
      <c r="BG736" s="1"/>
      <c r="BH736" s="1"/>
      <c r="BI736" s="1"/>
      <c r="BJ736" s="1"/>
      <c r="BK736" s="1"/>
      <c r="BL736" s="1"/>
      <c r="BM736" s="1"/>
      <c r="BN736" s="1"/>
      <c r="BO736" s="1"/>
      <c r="BP736" s="1"/>
      <c r="BQ736" s="1"/>
      <c r="BR736" s="1"/>
      <c r="BS736" s="1"/>
      <c r="BT736" s="1"/>
    </row>
    <row r="737" spans="1:72" ht="15.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c r="AY737" s="1"/>
      <c r="AZ737" s="1"/>
      <c r="BA737" s="1"/>
      <c r="BB737" s="1"/>
      <c r="BC737" s="1"/>
      <c r="BD737" s="1"/>
      <c r="BE737" s="1"/>
      <c r="BF737" s="1"/>
      <c r="BG737" s="1"/>
      <c r="BH737" s="1"/>
      <c r="BI737" s="1"/>
      <c r="BJ737" s="1"/>
      <c r="BK737" s="1"/>
      <c r="BL737" s="1"/>
      <c r="BM737" s="1"/>
      <c r="BN737" s="1"/>
      <c r="BO737" s="1"/>
      <c r="BP737" s="1"/>
      <c r="BQ737" s="1"/>
      <c r="BR737" s="1"/>
      <c r="BS737" s="1"/>
      <c r="BT737" s="1"/>
    </row>
    <row r="738" spans="1:72" ht="15.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1"/>
      <c r="BA738" s="1"/>
      <c r="BB738" s="1"/>
      <c r="BC738" s="1"/>
      <c r="BD738" s="1"/>
      <c r="BE738" s="1"/>
      <c r="BF738" s="1"/>
      <c r="BG738" s="1"/>
      <c r="BH738" s="1"/>
      <c r="BI738" s="1"/>
      <c r="BJ738" s="1"/>
      <c r="BK738" s="1"/>
      <c r="BL738" s="1"/>
      <c r="BM738" s="1"/>
      <c r="BN738" s="1"/>
      <c r="BO738" s="1"/>
      <c r="BP738" s="1"/>
      <c r="BQ738" s="1"/>
      <c r="BR738" s="1"/>
      <c r="BS738" s="1"/>
      <c r="BT738" s="1"/>
    </row>
    <row r="739" spans="1:72" ht="15.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c r="AY739" s="1"/>
      <c r="AZ739" s="1"/>
      <c r="BA739" s="1"/>
      <c r="BB739" s="1"/>
      <c r="BC739" s="1"/>
      <c r="BD739" s="1"/>
      <c r="BE739" s="1"/>
      <c r="BF739" s="1"/>
      <c r="BG739" s="1"/>
      <c r="BH739" s="1"/>
      <c r="BI739" s="1"/>
      <c r="BJ739" s="1"/>
      <c r="BK739" s="1"/>
      <c r="BL739" s="1"/>
      <c r="BM739" s="1"/>
      <c r="BN739" s="1"/>
      <c r="BO739" s="1"/>
      <c r="BP739" s="1"/>
      <c r="BQ739" s="1"/>
      <c r="BR739" s="1"/>
      <c r="BS739" s="1"/>
      <c r="BT739" s="1"/>
    </row>
    <row r="740" spans="1:72" ht="15.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AY740" s="1"/>
      <c r="AZ740" s="1"/>
      <c r="BA740" s="1"/>
      <c r="BB740" s="1"/>
      <c r="BC740" s="1"/>
      <c r="BD740" s="1"/>
      <c r="BE740" s="1"/>
      <c r="BF740" s="1"/>
      <c r="BG740" s="1"/>
      <c r="BH740" s="1"/>
      <c r="BI740" s="1"/>
      <c r="BJ740" s="1"/>
      <c r="BK740" s="1"/>
      <c r="BL740" s="1"/>
      <c r="BM740" s="1"/>
      <c r="BN740" s="1"/>
      <c r="BO740" s="1"/>
      <c r="BP740" s="1"/>
      <c r="BQ740" s="1"/>
      <c r="BR740" s="1"/>
      <c r="BS740" s="1"/>
      <c r="BT740" s="1"/>
    </row>
    <row r="741" spans="1:72" ht="15.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AY741" s="1"/>
      <c r="AZ741" s="1"/>
      <c r="BA741" s="1"/>
      <c r="BB741" s="1"/>
      <c r="BC741" s="1"/>
      <c r="BD741" s="1"/>
      <c r="BE741" s="1"/>
      <c r="BF741" s="1"/>
      <c r="BG741" s="1"/>
      <c r="BH741" s="1"/>
      <c r="BI741" s="1"/>
      <c r="BJ741" s="1"/>
      <c r="BK741" s="1"/>
      <c r="BL741" s="1"/>
      <c r="BM741" s="1"/>
      <c r="BN741" s="1"/>
      <c r="BO741" s="1"/>
      <c r="BP741" s="1"/>
      <c r="BQ741" s="1"/>
      <c r="BR741" s="1"/>
      <c r="BS741" s="1"/>
      <c r="BT741" s="1"/>
    </row>
    <row r="742" spans="1:72" ht="15.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c r="AY742" s="1"/>
      <c r="AZ742" s="1"/>
      <c r="BA742" s="1"/>
      <c r="BB742" s="1"/>
      <c r="BC742" s="1"/>
      <c r="BD742" s="1"/>
      <c r="BE742" s="1"/>
      <c r="BF742" s="1"/>
      <c r="BG742" s="1"/>
      <c r="BH742" s="1"/>
      <c r="BI742" s="1"/>
      <c r="BJ742" s="1"/>
      <c r="BK742" s="1"/>
      <c r="BL742" s="1"/>
      <c r="BM742" s="1"/>
      <c r="BN742" s="1"/>
      <c r="BO742" s="1"/>
      <c r="BP742" s="1"/>
      <c r="BQ742" s="1"/>
      <c r="BR742" s="1"/>
      <c r="BS742" s="1"/>
      <c r="BT742" s="1"/>
    </row>
    <row r="743" spans="1:72" ht="15.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1"/>
      <c r="BA743" s="1"/>
      <c r="BB743" s="1"/>
      <c r="BC743" s="1"/>
      <c r="BD743" s="1"/>
      <c r="BE743" s="1"/>
      <c r="BF743" s="1"/>
      <c r="BG743" s="1"/>
      <c r="BH743" s="1"/>
      <c r="BI743" s="1"/>
      <c r="BJ743" s="1"/>
      <c r="BK743" s="1"/>
      <c r="BL743" s="1"/>
      <c r="BM743" s="1"/>
      <c r="BN743" s="1"/>
      <c r="BO743" s="1"/>
      <c r="BP743" s="1"/>
      <c r="BQ743" s="1"/>
      <c r="BR743" s="1"/>
      <c r="BS743" s="1"/>
      <c r="BT743" s="1"/>
    </row>
    <row r="744" spans="1:72" ht="15.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AY744" s="1"/>
      <c r="AZ744" s="1"/>
      <c r="BA744" s="1"/>
      <c r="BB744" s="1"/>
      <c r="BC744" s="1"/>
      <c r="BD744" s="1"/>
      <c r="BE744" s="1"/>
      <c r="BF744" s="1"/>
      <c r="BG744" s="1"/>
      <c r="BH744" s="1"/>
      <c r="BI744" s="1"/>
      <c r="BJ744" s="1"/>
      <c r="BK744" s="1"/>
      <c r="BL744" s="1"/>
      <c r="BM744" s="1"/>
      <c r="BN744" s="1"/>
      <c r="BO744" s="1"/>
      <c r="BP744" s="1"/>
      <c r="BQ744" s="1"/>
      <c r="BR744" s="1"/>
      <c r="BS744" s="1"/>
      <c r="BT744" s="1"/>
    </row>
    <row r="745" spans="1:72" ht="15.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c r="AY745" s="1"/>
      <c r="AZ745" s="1"/>
      <c r="BA745" s="1"/>
      <c r="BB745" s="1"/>
      <c r="BC745" s="1"/>
      <c r="BD745" s="1"/>
      <c r="BE745" s="1"/>
      <c r="BF745" s="1"/>
      <c r="BG745" s="1"/>
      <c r="BH745" s="1"/>
      <c r="BI745" s="1"/>
      <c r="BJ745" s="1"/>
      <c r="BK745" s="1"/>
      <c r="BL745" s="1"/>
      <c r="BM745" s="1"/>
      <c r="BN745" s="1"/>
      <c r="BO745" s="1"/>
      <c r="BP745" s="1"/>
      <c r="BQ745" s="1"/>
      <c r="BR745" s="1"/>
      <c r="BS745" s="1"/>
      <c r="BT745" s="1"/>
    </row>
    <row r="746" spans="1:72" ht="15.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c r="AY746" s="1"/>
      <c r="AZ746" s="1"/>
      <c r="BA746" s="1"/>
      <c r="BB746" s="1"/>
      <c r="BC746" s="1"/>
      <c r="BD746" s="1"/>
      <c r="BE746" s="1"/>
      <c r="BF746" s="1"/>
      <c r="BG746" s="1"/>
      <c r="BH746" s="1"/>
      <c r="BI746" s="1"/>
      <c r="BJ746" s="1"/>
      <c r="BK746" s="1"/>
      <c r="BL746" s="1"/>
      <c r="BM746" s="1"/>
      <c r="BN746" s="1"/>
      <c r="BO746" s="1"/>
      <c r="BP746" s="1"/>
      <c r="BQ746" s="1"/>
      <c r="BR746" s="1"/>
      <c r="BS746" s="1"/>
      <c r="BT746" s="1"/>
    </row>
    <row r="747" spans="1:72" ht="15.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AY747" s="1"/>
      <c r="AZ747" s="1"/>
      <c r="BA747" s="1"/>
      <c r="BB747" s="1"/>
      <c r="BC747" s="1"/>
      <c r="BD747" s="1"/>
      <c r="BE747" s="1"/>
      <c r="BF747" s="1"/>
      <c r="BG747" s="1"/>
      <c r="BH747" s="1"/>
      <c r="BI747" s="1"/>
      <c r="BJ747" s="1"/>
      <c r="BK747" s="1"/>
      <c r="BL747" s="1"/>
      <c r="BM747" s="1"/>
      <c r="BN747" s="1"/>
      <c r="BO747" s="1"/>
      <c r="BP747" s="1"/>
      <c r="BQ747" s="1"/>
      <c r="BR747" s="1"/>
      <c r="BS747" s="1"/>
      <c r="BT747" s="1"/>
    </row>
    <row r="748" spans="1:72" ht="15.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c r="AY748" s="1"/>
      <c r="AZ748" s="1"/>
      <c r="BA748" s="1"/>
      <c r="BB748" s="1"/>
      <c r="BC748" s="1"/>
      <c r="BD748" s="1"/>
      <c r="BE748" s="1"/>
      <c r="BF748" s="1"/>
      <c r="BG748" s="1"/>
      <c r="BH748" s="1"/>
      <c r="BI748" s="1"/>
      <c r="BJ748" s="1"/>
      <c r="BK748" s="1"/>
      <c r="BL748" s="1"/>
      <c r="BM748" s="1"/>
      <c r="BN748" s="1"/>
      <c r="BO748" s="1"/>
      <c r="BP748" s="1"/>
      <c r="BQ748" s="1"/>
      <c r="BR748" s="1"/>
      <c r="BS748" s="1"/>
      <c r="BT748" s="1"/>
    </row>
    <row r="749" spans="1:72" ht="15.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c r="AY749" s="1"/>
      <c r="AZ749" s="1"/>
      <c r="BA749" s="1"/>
      <c r="BB749" s="1"/>
      <c r="BC749" s="1"/>
      <c r="BD749" s="1"/>
      <c r="BE749" s="1"/>
      <c r="BF749" s="1"/>
      <c r="BG749" s="1"/>
      <c r="BH749" s="1"/>
      <c r="BI749" s="1"/>
      <c r="BJ749" s="1"/>
      <c r="BK749" s="1"/>
      <c r="BL749" s="1"/>
      <c r="BM749" s="1"/>
      <c r="BN749" s="1"/>
      <c r="BO749" s="1"/>
      <c r="BP749" s="1"/>
      <c r="BQ749" s="1"/>
      <c r="BR749" s="1"/>
      <c r="BS749" s="1"/>
      <c r="BT749" s="1"/>
    </row>
    <row r="750" spans="1:72" ht="15.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AY750" s="1"/>
      <c r="AZ750" s="1"/>
      <c r="BA750" s="1"/>
      <c r="BB750" s="1"/>
      <c r="BC750" s="1"/>
      <c r="BD750" s="1"/>
      <c r="BE750" s="1"/>
      <c r="BF750" s="1"/>
      <c r="BG750" s="1"/>
      <c r="BH750" s="1"/>
      <c r="BI750" s="1"/>
      <c r="BJ750" s="1"/>
      <c r="BK750" s="1"/>
      <c r="BL750" s="1"/>
      <c r="BM750" s="1"/>
      <c r="BN750" s="1"/>
      <c r="BO750" s="1"/>
      <c r="BP750" s="1"/>
      <c r="BQ750" s="1"/>
      <c r="BR750" s="1"/>
      <c r="BS750" s="1"/>
      <c r="BT750" s="1"/>
    </row>
    <row r="751" spans="1:72" ht="15.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c r="AY751" s="1"/>
      <c r="AZ751" s="1"/>
      <c r="BA751" s="1"/>
      <c r="BB751" s="1"/>
      <c r="BC751" s="1"/>
      <c r="BD751" s="1"/>
      <c r="BE751" s="1"/>
      <c r="BF751" s="1"/>
      <c r="BG751" s="1"/>
      <c r="BH751" s="1"/>
      <c r="BI751" s="1"/>
      <c r="BJ751" s="1"/>
      <c r="BK751" s="1"/>
      <c r="BL751" s="1"/>
      <c r="BM751" s="1"/>
      <c r="BN751" s="1"/>
      <c r="BO751" s="1"/>
      <c r="BP751" s="1"/>
      <c r="BQ751" s="1"/>
      <c r="BR751" s="1"/>
      <c r="BS751" s="1"/>
      <c r="BT751" s="1"/>
    </row>
    <row r="752" spans="1:72" ht="15.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AY752" s="1"/>
      <c r="AZ752" s="1"/>
      <c r="BA752" s="1"/>
      <c r="BB752" s="1"/>
      <c r="BC752" s="1"/>
      <c r="BD752" s="1"/>
      <c r="BE752" s="1"/>
      <c r="BF752" s="1"/>
      <c r="BG752" s="1"/>
      <c r="BH752" s="1"/>
      <c r="BI752" s="1"/>
      <c r="BJ752" s="1"/>
      <c r="BK752" s="1"/>
      <c r="BL752" s="1"/>
      <c r="BM752" s="1"/>
      <c r="BN752" s="1"/>
      <c r="BO752" s="1"/>
      <c r="BP752" s="1"/>
      <c r="BQ752" s="1"/>
      <c r="BR752" s="1"/>
      <c r="BS752" s="1"/>
      <c r="BT752" s="1"/>
    </row>
    <row r="753" spans="1:72" ht="15.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c r="AY753" s="1"/>
      <c r="AZ753" s="1"/>
      <c r="BA753" s="1"/>
      <c r="BB753" s="1"/>
      <c r="BC753" s="1"/>
      <c r="BD753" s="1"/>
      <c r="BE753" s="1"/>
      <c r="BF753" s="1"/>
      <c r="BG753" s="1"/>
      <c r="BH753" s="1"/>
      <c r="BI753" s="1"/>
      <c r="BJ753" s="1"/>
      <c r="BK753" s="1"/>
      <c r="BL753" s="1"/>
      <c r="BM753" s="1"/>
      <c r="BN753" s="1"/>
      <c r="BO753" s="1"/>
      <c r="BP753" s="1"/>
      <c r="BQ753" s="1"/>
      <c r="BR753" s="1"/>
      <c r="BS753" s="1"/>
      <c r="BT753" s="1"/>
    </row>
    <row r="754" spans="1:72" ht="15.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c r="AY754" s="1"/>
      <c r="AZ754" s="1"/>
      <c r="BA754" s="1"/>
      <c r="BB754" s="1"/>
      <c r="BC754" s="1"/>
      <c r="BD754" s="1"/>
      <c r="BE754" s="1"/>
      <c r="BF754" s="1"/>
      <c r="BG754" s="1"/>
      <c r="BH754" s="1"/>
      <c r="BI754" s="1"/>
      <c r="BJ754" s="1"/>
      <c r="BK754" s="1"/>
      <c r="BL754" s="1"/>
      <c r="BM754" s="1"/>
      <c r="BN754" s="1"/>
      <c r="BO754" s="1"/>
      <c r="BP754" s="1"/>
      <c r="BQ754" s="1"/>
      <c r="BR754" s="1"/>
      <c r="BS754" s="1"/>
      <c r="BT754" s="1"/>
    </row>
    <row r="755" spans="1:72" ht="15.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AY755" s="1"/>
      <c r="AZ755" s="1"/>
      <c r="BA755" s="1"/>
      <c r="BB755" s="1"/>
      <c r="BC755" s="1"/>
      <c r="BD755" s="1"/>
      <c r="BE755" s="1"/>
      <c r="BF755" s="1"/>
      <c r="BG755" s="1"/>
      <c r="BH755" s="1"/>
      <c r="BI755" s="1"/>
      <c r="BJ755" s="1"/>
      <c r="BK755" s="1"/>
      <c r="BL755" s="1"/>
      <c r="BM755" s="1"/>
      <c r="BN755" s="1"/>
      <c r="BO755" s="1"/>
      <c r="BP755" s="1"/>
      <c r="BQ755" s="1"/>
      <c r="BR755" s="1"/>
      <c r="BS755" s="1"/>
      <c r="BT755" s="1"/>
    </row>
    <row r="756" spans="1:72" ht="15.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c r="AY756" s="1"/>
      <c r="AZ756" s="1"/>
      <c r="BA756" s="1"/>
      <c r="BB756" s="1"/>
      <c r="BC756" s="1"/>
      <c r="BD756" s="1"/>
      <c r="BE756" s="1"/>
      <c r="BF756" s="1"/>
      <c r="BG756" s="1"/>
      <c r="BH756" s="1"/>
      <c r="BI756" s="1"/>
      <c r="BJ756" s="1"/>
      <c r="BK756" s="1"/>
      <c r="BL756" s="1"/>
      <c r="BM756" s="1"/>
      <c r="BN756" s="1"/>
      <c r="BO756" s="1"/>
      <c r="BP756" s="1"/>
      <c r="BQ756" s="1"/>
      <c r="BR756" s="1"/>
      <c r="BS756" s="1"/>
      <c r="BT756" s="1"/>
    </row>
    <row r="757" spans="1:72" ht="15.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c r="AY757" s="1"/>
      <c r="AZ757" s="1"/>
      <c r="BA757" s="1"/>
      <c r="BB757" s="1"/>
      <c r="BC757" s="1"/>
      <c r="BD757" s="1"/>
      <c r="BE757" s="1"/>
      <c r="BF757" s="1"/>
      <c r="BG757" s="1"/>
      <c r="BH757" s="1"/>
      <c r="BI757" s="1"/>
      <c r="BJ757" s="1"/>
      <c r="BK757" s="1"/>
      <c r="BL757" s="1"/>
      <c r="BM757" s="1"/>
      <c r="BN757" s="1"/>
      <c r="BO757" s="1"/>
      <c r="BP757" s="1"/>
      <c r="BQ757" s="1"/>
      <c r="BR757" s="1"/>
      <c r="BS757" s="1"/>
      <c r="BT757" s="1"/>
    </row>
    <row r="758" spans="1:72" ht="15.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c r="AY758" s="1"/>
      <c r="AZ758" s="1"/>
      <c r="BA758" s="1"/>
      <c r="BB758" s="1"/>
      <c r="BC758" s="1"/>
      <c r="BD758" s="1"/>
      <c r="BE758" s="1"/>
      <c r="BF758" s="1"/>
      <c r="BG758" s="1"/>
      <c r="BH758" s="1"/>
      <c r="BI758" s="1"/>
      <c r="BJ758" s="1"/>
      <c r="BK758" s="1"/>
      <c r="BL758" s="1"/>
      <c r="BM758" s="1"/>
      <c r="BN758" s="1"/>
      <c r="BO758" s="1"/>
      <c r="BP758" s="1"/>
      <c r="BQ758" s="1"/>
      <c r="BR758" s="1"/>
      <c r="BS758" s="1"/>
      <c r="BT758" s="1"/>
    </row>
    <row r="759" spans="1:72" ht="15.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c r="AY759" s="1"/>
      <c r="AZ759" s="1"/>
      <c r="BA759" s="1"/>
      <c r="BB759" s="1"/>
      <c r="BC759" s="1"/>
      <c r="BD759" s="1"/>
      <c r="BE759" s="1"/>
      <c r="BF759" s="1"/>
      <c r="BG759" s="1"/>
      <c r="BH759" s="1"/>
      <c r="BI759" s="1"/>
      <c r="BJ759" s="1"/>
      <c r="BK759" s="1"/>
      <c r="BL759" s="1"/>
      <c r="BM759" s="1"/>
      <c r="BN759" s="1"/>
      <c r="BO759" s="1"/>
      <c r="BP759" s="1"/>
      <c r="BQ759" s="1"/>
      <c r="BR759" s="1"/>
      <c r="BS759" s="1"/>
      <c r="BT759" s="1"/>
    </row>
    <row r="760" spans="1:72" ht="15.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c r="AY760" s="1"/>
      <c r="AZ760" s="1"/>
      <c r="BA760" s="1"/>
      <c r="BB760" s="1"/>
      <c r="BC760" s="1"/>
      <c r="BD760" s="1"/>
      <c r="BE760" s="1"/>
      <c r="BF760" s="1"/>
      <c r="BG760" s="1"/>
      <c r="BH760" s="1"/>
      <c r="BI760" s="1"/>
      <c r="BJ760" s="1"/>
      <c r="BK760" s="1"/>
      <c r="BL760" s="1"/>
      <c r="BM760" s="1"/>
      <c r="BN760" s="1"/>
      <c r="BO760" s="1"/>
      <c r="BP760" s="1"/>
      <c r="BQ760" s="1"/>
      <c r="BR760" s="1"/>
      <c r="BS760" s="1"/>
      <c r="BT760" s="1"/>
    </row>
    <row r="761" spans="1:72" ht="15.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c r="AY761" s="1"/>
      <c r="AZ761" s="1"/>
      <c r="BA761" s="1"/>
      <c r="BB761" s="1"/>
      <c r="BC761" s="1"/>
      <c r="BD761" s="1"/>
      <c r="BE761" s="1"/>
      <c r="BF761" s="1"/>
      <c r="BG761" s="1"/>
      <c r="BH761" s="1"/>
      <c r="BI761" s="1"/>
      <c r="BJ761" s="1"/>
      <c r="BK761" s="1"/>
      <c r="BL761" s="1"/>
      <c r="BM761" s="1"/>
      <c r="BN761" s="1"/>
      <c r="BO761" s="1"/>
      <c r="BP761" s="1"/>
      <c r="BQ761" s="1"/>
      <c r="BR761" s="1"/>
      <c r="BS761" s="1"/>
      <c r="BT761" s="1"/>
    </row>
    <row r="762" spans="1:72" ht="15.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c r="AY762" s="1"/>
      <c r="AZ762" s="1"/>
      <c r="BA762" s="1"/>
      <c r="BB762" s="1"/>
      <c r="BC762" s="1"/>
      <c r="BD762" s="1"/>
      <c r="BE762" s="1"/>
      <c r="BF762" s="1"/>
      <c r="BG762" s="1"/>
      <c r="BH762" s="1"/>
      <c r="BI762" s="1"/>
      <c r="BJ762" s="1"/>
      <c r="BK762" s="1"/>
      <c r="BL762" s="1"/>
      <c r="BM762" s="1"/>
      <c r="BN762" s="1"/>
      <c r="BO762" s="1"/>
      <c r="BP762" s="1"/>
      <c r="BQ762" s="1"/>
      <c r="BR762" s="1"/>
      <c r="BS762" s="1"/>
      <c r="BT762" s="1"/>
    </row>
    <row r="763" spans="1:72" ht="15.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AY763" s="1"/>
      <c r="AZ763" s="1"/>
      <c r="BA763" s="1"/>
      <c r="BB763" s="1"/>
      <c r="BC763" s="1"/>
      <c r="BD763" s="1"/>
      <c r="BE763" s="1"/>
      <c r="BF763" s="1"/>
      <c r="BG763" s="1"/>
      <c r="BH763" s="1"/>
      <c r="BI763" s="1"/>
      <c r="BJ763" s="1"/>
      <c r="BK763" s="1"/>
      <c r="BL763" s="1"/>
      <c r="BM763" s="1"/>
      <c r="BN763" s="1"/>
      <c r="BO763" s="1"/>
      <c r="BP763" s="1"/>
      <c r="BQ763" s="1"/>
      <c r="BR763" s="1"/>
      <c r="BS763" s="1"/>
      <c r="BT763" s="1"/>
    </row>
    <row r="764" spans="1:72" ht="15.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c r="AY764" s="1"/>
      <c r="AZ764" s="1"/>
      <c r="BA764" s="1"/>
      <c r="BB764" s="1"/>
      <c r="BC764" s="1"/>
      <c r="BD764" s="1"/>
      <c r="BE764" s="1"/>
      <c r="BF764" s="1"/>
      <c r="BG764" s="1"/>
      <c r="BH764" s="1"/>
      <c r="BI764" s="1"/>
      <c r="BJ764" s="1"/>
      <c r="BK764" s="1"/>
      <c r="BL764" s="1"/>
      <c r="BM764" s="1"/>
      <c r="BN764" s="1"/>
      <c r="BO764" s="1"/>
      <c r="BP764" s="1"/>
      <c r="BQ764" s="1"/>
      <c r="BR764" s="1"/>
      <c r="BS764" s="1"/>
      <c r="BT764" s="1"/>
    </row>
    <row r="765" spans="1:72" ht="15.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AY765" s="1"/>
      <c r="AZ765" s="1"/>
      <c r="BA765" s="1"/>
      <c r="BB765" s="1"/>
      <c r="BC765" s="1"/>
      <c r="BD765" s="1"/>
      <c r="BE765" s="1"/>
      <c r="BF765" s="1"/>
      <c r="BG765" s="1"/>
      <c r="BH765" s="1"/>
      <c r="BI765" s="1"/>
      <c r="BJ765" s="1"/>
      <c r="BK765" s="1"/>
      <c r="BL765" s="1"/>
      <c r="BM765" s="1"/>
      <c r="BN765" s="1"/>
      <c r="BO765" s="1"/>
      <c r="BP765" s="1"/>
      <c r="BQ765" s="1"/>
      <c r="BR765" s="1"/>
      <c r="BS765" s="1"/>
      <c r="BT765" s="1"/>
    </row>
    <row r="766" spans="1:72" ht="15.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c r="AY766" s="1"/>
      <c r="AZ766" s="1"/>
      <c r="BA766" s="1"/>
      <c r="BB766" s="1"/>
      <c r="BC766" s="1"/>
      <c r="BD766" s="1"/>
      <c r="BE766" s="1"/>
      <c r="BF766" s="1"/>
      <c r="BG766" s="1"/>
      <c r="BH766" s="1"/>
      <c r="BI766" s="1"/>
      <c r="BJ766" s="1"/>
      <c r="BK766" s="1"/>
      <c r="BL766" s="1"/>
      <c r="BM766" s="1"/>
      <c r="BN766" s="1"/>
      <c r="BO766" s="1"/>
      <c r="BP766" s="1"/>
      <c r="BQ766" s="1"/>
      <c r="BR766" s="1"/>
      <c r="BS766" s="1"/>
      <c r="BT766" s="1"/>
    </row>
    <row r="767" spans="1:72" ht="15.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AY767" s="1"/>
      <c r="AZ767" s="1"/>
      <c r="BA767" s="1"/>
      <c r="BB767" s="1"/>
      <c r="BC767" s="1"/>
      <c r="BD767" s="1"/>
      <c r="BE767" s="1"/>
      <c r="BF767" s="1"/>
      <c r="BG767" s="1"/>
      <c r="BH767" s="1"/>
      <c r="BI767" s="1"/>
      <c r="BJ767" s="1"/>
      <c r="BK767" s="1"/>
      <c r="BL767" s="1"/>
      <c r="BM767" s="1"/>
      <c r="BN767" s="1"/>
      <c r="BO767" s="1"/>
      <c r="BP767" s="1"/>
      <c r="BQ767" s="1"/>
      <c r="BR767" s="1"/>
      <c r="BS767" s="1"/>
      <c r="BT767" s="1"/>
    </row>
    <row r="768" spans="1:72" ht="15.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c r="AY768" s="1"/>
      <c r="AZ768" s="1"/>
      <c r="BA768" s="1"/>
      <c r="BB768" s="1"/>
      <c r="BC768" s="1"/>
      <c r="BD768" s="1"/>
      <c r="BE768" s="1"/>
      <c r="BF768" s="1"/>
      <c r="BG768" s="1"/>
      <c r="BH768" s="1"/>
      <c r="BI768" s="1"/>
      <c r="BJ768" s="1"/>
      <c r="BK768" s="1"/>
      <c r="BL768" s="1"/>
      <c r="BM768" s="1"/>
      <c r="BN768" s="1"/>
      <c r="BO768" s="1"/>
      <c r="BP768" s="1"/>
      <c r="BQ768" s="1"/>
      <c r="BR768" s="1"/>
      <c r="BS768" s="1"/>
      <c r="BT768" s="1"/>
    </row>
    <row r="769" spans="1:72" ht="15.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AY769" s="1"/>
      <c r="AZ769" s="1"/>
      <c r="BA769" s="1"/>
      <c r="BB769" s="1"/>
      <c r="BC769" s="1"/>
      <c r="BD769" s="1"/>
      <c r="BE769" s="1"/>
      <c r="BF769" s="1"/>
      <c r="BG769" s="1"/>
      <c r="BH769" s="1"/>
      <c r="BI769" s="1"/>
      <c r="BJ769" s="1"/>
      <c r="BK769" s="1"/>
      <c r="BL769" s="1"/>
      <c r="BM769" s="1"/>
      <c r="BN769" s="1"/>
      <c r="BO769" s="1"/>
      <c r="BP769" s="1"/>
      <c r="BQ769" s="1"/>
      <c r="BR769" s="1"/>
      <c r="BS769" s="1"/>
      <c r="BT769" s="1"/>
    </row>
    <row r="770" spans="1:72" ht="15.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c r="AY770" s="1"/>
      <c r="AZ770" s="1"/>
      <c r="BA770" s="1"/>
      <c r="BB770" s="1"/>
      <c r="BC770" s="1"/>
      <c r="BD770" s="1"/>
      <c r="BE770" s="1"/>
      <c r="BF770" s="1"/>
      <c r="BG770" s="1"/>
      <c r="BH770" s="1"/>
      <c r="BI770" s="1"/>
      <c r="BJ770" s="1"/>
      <c r="BK770" s="1"/>
      <c r="BL770" s="1"/>
      <c r="BM770" s="1"/>
      <c r="BN770" s="1"/>
      <c r="BO770" s="1"/>
      <c r="BP770" s="1"/>
      <c r="BQ770" s="1"/>
      <c r="BR770" s="1"/>
      <c r="BS770" s="1"/>
      <c r="BT770" s="1"/>
    </row>
    <row r="771" spans="1:72" ht="15.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AY771" s="1"/>
      <c r="AZ771" s="1"/>
      <c r="BA771" s="1"/>
      <c r="BB771" s="1"/>
      <c r="BC771" s="1"/>
      <c r="BD771" s="1"/>
      <c r="BE771" s="1"/>
      <c r="BF771" s="1"/>
      <c r="BG771" s="1"/>
      <c r="BH771" s="1"/>
      <c r="BI771" s="1"/>
      <c r="BJ771" s="1"/>
      <c r="BK771" s="1"/>
      <c r="BL771" s="1"/>
      <c r="BM771" s="1"/>
      <c r="BN771" s="1"/>
      <c r="BO771" s="1"/>
      <c r="BP771" s="1"/>
      <c r="BQ771" s="1"/>
      <c r="BR771" s="1"/>
      <c r="BS771" s="1"/>
      <c r="BT771" s="1"/>
    </row>
    <row r="772" spans="1:72" ht="15.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c r="AY772" s="1"/>
      <c r="AZ772" s="1"/>
      <c r="BA772" s="1"/>
      <c r="BB772" s="1"/>
      <c r="BC772" s="1"/>
      <c r="BD772" s="1"/>
      <c r="BE772" s="1"/>
      <c r="BF772" s="1"/>
      <c r="BG772" s="1"/>
      <c r="BH772" s="1"/>
      <c r="BI772" s="1"/>
      <c r="BJ772" s="1"/>
      <c r="BK772" s="1"/>
      <c r="BL772" s="1"/>
      <c r="BM772" s="1"/>
      <c r="BN772" s="1"/>
      <c r="BO772" s="1"/>
      <c r="BP772" s="1"/>
      <c r="BQ772" s="1"/>
      <c r="BR772" s="1"/>
      <c r="BS772" s="1"/>
      <c r="BT772" s="1"/>
    </row>
    <row r="773" spans="1:72" ht="15.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c r="BA773" s="1"/>
      <c r="BB773" s="1"/>
      <c r="BC773" s="1"/>
      <c r="BD773" s="1"/>
      <c r="BE773" s="1"/>
      <c r="BF773" s="1"/>
      <c r="BG773" s="1"/>
      <c r="BH773" s="1"/>
      <c r="BI773" s="1"/>
      <c r="BJ773" s="1"/>
      <c r="BK773" s="1"/>
      <c r="BL773" s="1"/>
      <c r="BM773" s="1"/>
      <c r="BN773" s="1"/>
      <c r="BO773" s="1"/>
      <c r="BP773" s="1"/>
      <c r="BQ773" s="1"/>
      <c r="BR773" s="1"/>
      <c r="BS773" s="1"/>
      <c r="BT773" s="1"/>
    </row>
    <row r="774" spans="1:72" ht="15.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1"/>
      <c r="BA774" s="1"/>
      <c r="BB774" s="1"/>
      <c r="BC774" s="1"/>
      <c r="BD774" s="1"/>
      <c r="BE774" s="1"/>
      <c r="BF774" s="1"/>
      <c r="BG774" s="1"/>
      <c r="BH774" s="1"/>
      <c r="BI774" s="1"/>
      <c r="BJ774" s="1"/>
      <c r="BK774" s="1"/>
      <c r="BL774" s="1"/>
      <c r="BM774" s="1"/>
      <c r="BN774" s="1"/>
      <c r="BO774" s="1"/>
      <c r="BP774" s="1"/>
      <c r="BQ774" s="1"/>
      <c r="BR774" s="1"/>
      <c r="BS774" s="1"/>
      <c r="BT774" s="1"/>
    </row>
    <row r="775" spans="1:72" ht="15.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AY775" s="1"/>
      <c r="AZ775" s="1"/>
      <c r="BA775" s="1"/>
      <c r="BB775" s="1"/>
      <c r="BC775" s="1"/>
      <c r="BD775" s="1"/>
      <c r="BE775" s="1"/>
      <c r="BF775" s="1"/>
      <c r="BG775" s="1"/>
      <c r="BH775" s="1"/>
      <c r="BI775" s="1"/>
      <c r="BJ775" s="1"/>
      <c r="BK775" s="1"/>
      <c r="BL775" s="1"/>
      <c r="BM775" s="1"/>
      <c r="BN775" s="1"/>
      <c r="BO775" s="1"/>
      <c r="BP775" s="1"/>
      <c r="BQ775" s="1"/>
      <c r="BR775" s="1"/>
      <c r="BS775" s="1"/>
      <c r="BT775" s="1"/>
    </row>
    <row r="776" spans="1:72" ht="15.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c r="AY776" s="1"/>
      <c r="AZ776" s="1"/>
      <c r="BA776" s="1"/>
      <c r="BB776" s="1"/>
      <c r="BC776" s="1"/>
      <c r="BD776" s="1"/>
      <c r="BE776" s="1"/>
      <c r="BF776" s="1"/>
      <c r="BG776" s="1"/>
      <c r="BH776" s="1"/>
      <c r="BI776" s="1"/>
      <c r="BJ776" s="1"/>
      <c r="BK776" s="1"/>
      <c r="BL776" s="1"/>
      <c r="BM776" s="1"/>
      <c r="BN776" s="1"/>
      <c r="BO776" s="1"/>
      <c r="BP776" s="1"/>
      <c r="BQ776" s="1"/>
      <c r="BR776" s="1"/>
      <c r="BS776" s="1"/>
      <c r="BT776" s="1"/>
    </row>
    <row r="777" spans="1:72" ht="15.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c r="AY777" s="1"/>
      <c r="AZ777" s="1"/>
      <c r="BA777" s="1"/>
      <c r="BB777" s="1"/>
      <c r="BC777" s="1"/>
      <c r="BD777" s="1"/>
      <c r="BE777" s="1"/>
      <c r="BF777" s="1"/>
      <c r="BG777" s="1"/>
      <c r="BH777" s="1"/>
      <c r="BI777" s="1"/>
      <c r="BJ777" s="1"/>
      <c r="BK777" s="1"/>
      <c r="BL777" s="1"/>
      <c r="BM777" s="1"/>
      <c r="BN777" s="1"/>
      <c r="BO777" s="1"/>
      <c r="BP777" s="1"/>
      <c r="BQ777" s="1"/>
      <c r="BR777" s="1"/>
      <c r="BS777" s="1"/>
      <c r="BT777" s="1"/>
    </row>
    <row r="778" spans="1:72" ht="15.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c r="AY778" s="1"/>
      <c r="AZ778" s="1"/>
      <c r="BA778" s="1"/>
      <c r="BB778" s="1"/>
      <c r="BC778" s="1"/>
      <c r="BD778" s="1"/>
      <c r="BE778" s="1"/>
      <c r="BF778" s="1"/>
      <c r="BG778" s="1"/>
      <c r="BH778" s="1"/>
      <c r="BI778" s="1"/>
      <c r="BJ778" s="1"/>
      <c r="BK778" s="1"/>
      <c r="BL778" s="1"/>
      <c r="BM778" s="1"/>
      <c r="BN778" s="1"/>
      <c r="BO778" s="1"/>
      <c r="BP778" s="1"/>
      <c r="BQ778" s="1"/>
      <c r="BR778" s="1"/>
      <c r="BS778" s="1"/>
      <c r="BT778" s="1"/>
    </row>
    <row r="779" spans="1:72" ht="15.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c r="AY779" s="1"/>
      <c r="AZ779" s="1"/>
      <c r="BA779" s="1"/>
      <c r="BB779" s="1"/>
      <c r="BC779" s="1"/>
      <c r="BD779" s="1"/>
      <c r="BE779" s="1"/>
      <c r="BF779" s="1"/>
      <c r="BG779" s="1"/>
      <c r="BH779" s="1"/>
      <c r="BI779" s="1"/>
      <c r="BJ779" s="1"/>
      <c r="BK779" s="1"/>
      <c r="BL779" s="1"/>
      <c r="BM779" s="1"/>
      <c r="BN779" s="1"/>
      <c r="BO779" s="1"/>
      <c r="BP779" s="1"/>
      <c r="BQ779" s="1"/>
      <c r="BR779" s="1"/>
      <c r="BS779" s="1"/>
      <c r="BT779" s="1"/>
    </row>
    <row r="780" spans="1:72" ht="15.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c r="AY780" s="1"/>
      <c r="AZ780" s="1"/>
      <c r="BA780" s="1"/>
      <c r="BB780" s="1"/>
      <c r="BC780" s="1"/>
      <c r="BD780" s="1"/>
      <c r="BE780" s="1"/>
      <c r="BF780" s="1"/>
      <c r="BG780" s="1"/>
      <c r="BH780" s="1"/>
      <c r="BI780" s="1"/>
      <c r="BJ780" s="1"/>
      <c r="BK780" s="1"/>
      <c r="BL780" s="1"/>
      <c r="BM780" s="1"/>
      <c r="BN780" s="1"/>
      <c r="BO780" s="1"/>
      <c r="BP780" s="1"/>
      <c r="BQ780" s="1"/>
      <c r="BR780" s="1"/>
      <c r="BS780" s="1"/>
      <c r="BT780" s="1"/>
    </row>
    <row r="781" spans="1:72" ht="15.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c r="AY781" s="1"/>
      <c r="AZ781" s="1"/>
      <c r="BA781" s="1"/>
      <c r="BB781" s="1"/>
      <c r="BC781" s="1"/>
      <c r="BD781" s="1"/>
      <c r="BE781" s="1"/>
      <c r="BF781" s="1"/>
      <c r="BG781" s="1"/>
      <c r="BH781" s="1"/>
      <c r="BI781" s="1"/>
      <c r="BJ781" s="1"/>
      <c r="BK781" s="1"/>
      <c r="BL781" s="1"/>
      <c r="BM781" s="1"/>
      <c r="BN781" s="1"/>
      <c r="BO781" s="1"/>
      <c r="BP781" s="1"/>
      <c r="BQ781" s="1"/>
      <c r="BR781" s="1"/>
      <c r="BS781" s="1"/>
      <c r="BT781" s="1"/>
    </row>
    <row r="782" spans="1:72" ht="15.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c r="AX782" s="1"/>
      <c r="AY782" s="1"/>
      <c r="AZ782" s="1"/>
      <c r="BA782" s="1"/>
      <c r="BB782" s="1"/>
      <c r="BC782" s="1"/>
      <c r="BD782" s="1"/>
      <c r="BE782" s="1"/>
      <c r="BF782" s="1"/>
      <c r="BG782" s="1"/>
      <c r="BH782" s="1"/>
      <c r="BI782" s="1"/>
      <c r="BJ782" s="1"/>
      <c r="BK782" s="1"/>
      <c r="BL782" s="1"/>
      <c r="BM782" s="1"/>
      <c r="BN782" s="1"/>
      <c r="BO782" s="1"/>
      <c r="BP782" s="1"/>
      <c r="BQ782" s="1"/>
      <c r="BR782" s="1"/>
      <c r="BS782" s="1"/>
      <c r="BT782" s="1"/>
    </row>
    <row r="783" spans="1:72" ht="15.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c r="AX783" s="1"/>
      <c r="AY783" s="1"/>
      <c r="AZ783" s="1"/>
      <c r="BA783" s="1"/>
      <c r="BB783" s="1"/>
      <c r="BC783" s="1"/>
      <c r="BD783" s="1"/>
      <c r="BE783" s="1"/>
      <c r="BF783" s="1"/>
      <c r="BG783" s="1"/>
      <c r="BH783" s="1"/>
      <c r="BI783" s="1"/>
      <c r="BJ783" s="1"/>
      <c r="BK783" s="1"/>
      <c r="BL783" s="1"/>
      <c r="BM783" s="1"/>
      <c r="BN783" s="1"/>
      <c r="BO783" s="1"/>
      <c r="BP783" s="1"/>
      <c r="BQ783" s="1"/>
      <c r="BR783" s="1"/>
      <c r="BS783" s="1"/>
      <c r="BT783" s="1"/>
    </row>
    <row r="784" spans="1:72" ht="15.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c r="AX784" s="1"/>
      <c r="AY784" s="1"/>
      <c r="AZ784" s="1"/>
      <c r="BA784" s="1"/>
      <c r="BB784" s="1"/>
      <c r="BC784" s="1"/>
      <c r="BD784" s="1"/>
      <c r="BE784" s="1"/>
      <c r="BF784" s="1"/>
      <c r="BG784" s="1"/>
      <c r="BH784" s="1"/>
      <c r="BI784" s="1"/>
      <c r="BJ784" s="1"/>
      <c r="BK784" s="1"/>
      <c r="BL784" s="1"/>
      <c r="BM784" s="1"/>
      <c r="BN784" s="1"/>
      <c r="BO784" s="1"/>
      <c r="BP784" s="1"/>
      <c r="BQ784" s="1"/>
      <c r="BR784" s="1"/>
      <c r="BS784" s="1"/>
      <c r="BT784" s="1"/>
    </row>
    <row r="785" spans="1:72" ht="15.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c r="AY785" s="1"/>
      <c r="AZ785" s="1"/>
      <c r="BA785" s="1"/>
      <c r="BB785" s="1"/>
      <c r="BC785" s="1"/>
      <c r="BD785" s="1"/>
      <c r="BE785" s="1"/>
      <c r="BF785" s="1"/>
      <c r="BG785" s="1"/>
      <c r="BH785" s="1"/>
      <c r="BI785" s="1"/>
      <c r="BJ785" s="1"/>
      <c r="BK785" s="1"/>
      <c r="BL785" s="1"/>
      <c r="BM785" s="1"/>
      <c r="BN785" s="1"/>
      <c r="BO785" s="1"/>
      <c r="BP785" s="1"/>
      <c r="BQ785" s="1"/>
      <c r="BR785" s="1"/>
      <c r="BS785" s="1"/>
      <c r="BT785" s="1"/>
    </row>
    <row r="786" spans="1:72" ht="15.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c r="AX786" s="1"/>
      <c r="AY786" s="1"/>
      <c r="AZ786" s="1"/>
      <c r="BA786" s="1"/>
      <c r="BB786" s="1"/>
      <c r="BC786" s="1"/>
      <c r="BD786" s="1"/>
      <c r="BE786" s="1"/>
      <c r="BF786" s="1"/>
      <c r="BG786" s="1"/>
      <c r="BH786" s="1"/>
      <c r="BI786" s="1"/>
      <c r="BJ786" s="1"/>
      <c r="BK786" s="1"/>
      <c r="BL786" s="1"/>
      <c r="BM786" s="1"/>
      <c r="BN786" s="1"/>
      <c r="BO786" s="1"/>
      <c r="BP786" s="1"/>
      <c r="BQ786" s="1"/>
      <c r="BR786" s="1"/>
      <c r="BS786" s="1"/>
      <c r="BT786" s="1"/>
    </row>
    <row r="787" spans="1:72" ht="15.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c r="AX787" s="1"/>
      <c r="AY787" s="1"/>
      <c r="AZ787" s="1"/>
      <c r="BA787" s="1"/>
      <c r="BB787" s="1"/>
      <c r="BC787" s="1"/>
      <c r="BD787" s="1"/>
      <c r="BE787" s="1"/>
      <c r="BF787" s="1"/>
      <c r="BG787" s="1"/>
      <c r="BH787" s="1"/>
      <c r="BI787" s="1"/>
      <c r="BJ787" s="1"/>
      <c r="BK787" s="1"/>
      <c r="BL787" s="1"/>
      <c r="BM787" s="1"/>
      <c r="BN787" s="1"/>
      <c r="BO787" s="1"/>
      <c r="BP787" s="1"/>
      <c r="BQ787" s="1"/>
      <c r="BR787" s="1"/>
      <c r="BS787" s="1"/>
      <c r="BT787" s="1"/>
    </row>
    <row r="788" spans="1:72" ht="15.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1"/>
      <c r="AY788" s="1"/>
      <c r="AZ788" s="1"/>
      <c r="BA788" s="1"/>
      <c r="BB788" s="1"/>
      <c r="BC788" s="1"/>
      <c r="BD788" s="1"/>
      <c r="BE788" s="1"/>
      <c r="BF788" s="1"/>
      <c r="BG788" s="1"/>
      <c r="BH788" s="1"/>
      <c r="BI788" s="1"/>
      <c r="BJ788" s="1"/>
      <c r="BK788" s="1"/>
      <c r="BL788" s="1"/>
      <c r="BM788" s="1"/>
      <c r="BN788" s="1"/>
      <c r="BO788" s="1"/>
      <c r="BP788" s="1"/>
      <c r="BQ788" s="1"/>
      <c r="BR788" s="1"/>
      <c r="BS788" s="1"/>
      <c r="BT788" s="1"/>
    </row>
    <row r="789" spans="1:72" ht="15.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c r="AX789" s="1"/>
      <c r="AY789" s="1"/>
      <c r="AZ789" s="1"/>
      <c r="BA789" s="1"/>
      <c r="BB789" s="1"/>
      <c r="BC789" s="1"/>
      <c r="BD789" s="1"/>
      <c r="BE789" s="1"/>
      <c r="BF789" s="1"/>
      <c r="BG789" s="1"/>
      <c r="BH789" s="1"/>
      <c r="BI789" s="1"/>
      <c r="BJ789" s="1"/>
      <c r="BK789" s="1"/>
      <c r="BL789" s="1"/>
      <c r="BM789" s="1"/>
      <c r="BN789" s="1"/>
      <c r="BO789" s="1"/>
      <c r="BP789" s="1"/>
      <c r="BQ789" s="1"/>
      <c r="BR789" s="1"/>
      <c r="BS789" s="1"/>
      <c r="BT789" s="1"/>
    </row>
    <row r="790" spans="1:72" ht="15.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1"/>
      <c r="AY790" s="1"/>
      <c r="AZ790" s="1"/>
      <c r="BA790" s="1"/>
      <c r="BB790" s="1"/>
      <c r="BC790" s="1"/>
      <c r="BD790" s="1"/>
      <c r="BE790" s="1"/>
      <c r="BF790" s="1"/>
      <c r="BG790" s="1"/>
      <c r="BH790" s="1"/>
      <c r="BI790" s="1"/>
      <c r="BJ790" s="1"/>
      <c r="BK790" s="1"/>
      <c r="BL790" s="1"/>
      <c r="BM790" s="1"/>
      <c r="BN790" s="1"/>
      <c r="BO790" s="1"/>
      <c r="BP790" s="1"/>
      <c r="BQ790" s="1"/>
      <c r="BR790" s="1"/>
      <c r="BS790" s="1"/>
      <c r="BT790" s="1"/>
    </row>
    <row r="791" spans="1:72" ht="15.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c r="AX791" s="1"/>
      <c r="AY791" s="1"/>
      <c r="AZ791" s="1"/>
      <c r="BA791" s="1"/>
      <c r="BB791" s="1"/>
      <c r="BC791" s="1"/>
      <c r="BD791" s="1"/>
      <c r="BE791" s="1"/>
      <c r="BF791" s="1"/>
      <c r="BG791" s="1"/>
      <c r="BH791" s="1"/>
      <c r="BI791" s="1"/>
      <c r="BJ791" s="1"/>
      <c r="BK791" s="1"/>
      <c r="BL791" s="1"/>
      <c r="BM791" s="1"/>
      <c r="BN791" s="1"/>
      <c r="BO791" s="1"/>
      <c r="BP791" s="1"/>
      <c r="BQ791" s="1"/>
      <c r="BR791" s="1"/>
      <c r="BS791" s="1"/>
      <c r="BT791" s="1"/>
    </row>
    <row r="792" spans="1:72" ht="15.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c r="AX792" s="1"/>
      <c r="AY792" s="1"/>
      <c r="AZ792" s="1"/>
      <c r="BA792" s="1"/>
      <c r="BB792" s="1"/>
      <c r="BC792" s="1"/>
      <c r="BD792" s="1"/>
      <c r="BE792" s="1"/>
      <c r="BF792" s="1"/>
      <c r="BG792" s="1"/>
      <c r="BH792" s="1"/>
      <c r="BI792" s="1"/>
      <c r="BJ792" s="1"/>
      <c r="BK792" s="1"/>
      <c r="BL792" s="1"/>
      <c r="BM792" s="1"/>
      <c r="BN792" s="1"/>
      <c r="BO792" s="1"/>
      <c r="BP792" s="1"/>
      <c r="BQ792" s="1"/>
      <c r="BR792" s="1"/>
      <c r="BS792" s="1"/>
      <c r="BT792" s="1"/>
    </row>
    <row r="793" spans="1:72" ht="15.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c r="AY793" s="1"/>
      <c r="AZ793" s="1"/>
      <c r="BA793" s="1"/>
      <c r="BB793" s="1"/>
      <c r="BC793" s="1"/>
      <c r="BD793" s="1"/>
      <c r="BE793" s="1"/>
      <c r="BF793" s="1"/>
      <c r="BG793" s="1"/>
      <c r="BH793" s="1"/>
      <c r="BI793" s="1"/>
      <c r="BJ793" s="1"/>
      <c r="BK793" s="1"/>
      <c r="BL793" s="1"/>
      <c r="BM793" s="1"/>
      <c r="BN793" s="1"/>
      <c r="BO793" s="1"/>
      <c r="BP793" s="1"/>
      <c r="BQ793" s="1"/>
      <c r="BR793" s="1"/>
      <c r="BS793" s="1"/>
      <c r="BT793" s="1"/>
    </row>
    <row r="794" spans="1:72" ht="15.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c r="AX794" s="1"/>
      <c r="AY794" s="1"/>
      <c r="AZ794" s="1"/>
      <c r="BA794" s="1"/>
      <c r="BB794" s="1"/>
      <c r="BC794" s="1"/>
      <c r="BD794" s="1"/>
      <c r="BE794" s="1"/>
      <c r="BF794" s="1"/>
      <c r="BG794" s="1"/>
      <c r="BH794" s="1"/>
      <c r="BI794" s="1"/>
      <c r="BJ794" s="1"/>
      <c r="BK794" s="1"/>
      <c r="BL794" s="1"/>
      <c r="BM794" s="1"/>
      <c r="BN794" s="1"/>
      <c r="BO794" s="1"/>
      <c r="BP794" s="1"/>
      <c r="BQ794" s="1"/>
      <c r="BR794" s="1"/>
      <c r="BS794" s="1"/>
      <c r="BT794" s="1"/>
    </row>
    <row r="795" spans="1:72" ht="15.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1"/>
      <c r="AY795" s="1"/>
      <c r="AZ795" s="1"/>
      <c r="BA795" s="1"/>
      <c r="BB795" s="1"/>
      <c r="BC795" s="1"/>
      <c r="BD795" s="1"/>
      <c r="BE795" s="1"/>
      <c r="BF795" s="1"/>
      <c r="BG795" s="1"/>
      <c r="BH795" s="1"/>
      <c r="BI795" s="1"/>
      <c r="BJ795" s="1"/>
      <c r="BK795" s="1"/>
      <c r="BL795" s="1"/>
      <c r="BM795" s="1"/>
      <c r="BN795" s="1"/>
      <c r="BO795" s="1"/>
      <c r="BP795" s="1"/>
      <c r="BQ795" s="1"/>
      <c r="BR795" s="1"/>
      <c r="BS795" s="1"/>
      <c r="BT795" s="1"/>
    </row>
    <row r="796" spans="1:72" ht="15.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1"/>
      <c r="AY796" s="1"/>
      <c r="AZ796" s="1"/>
      <c r="BA796" s="1"/>
      <c r="BB796" s="1"/>
      <c r="BC796" s="1"/>
      <c r="BD796" s="1"/>
      <c r="BE796" s="1"/>
      <c r="BF796" s="1"/>
      <c r="BG796" s="1"/>
      <c r="BH796" s="1"/>
      <c r="BI796" s="1"/>
      <c r="BJ796" s="1"/>
      <c r="BK796" s="1"/>
      <c r="BL796" s="1"/>
      <c r="BM796" s="1"/>
      <c r="BN796" s="1"/>
      <c r="BO796" s="1"/>
      <c r="BP796" s="1"/>
      <c r="BQ796" s="1"/>
      <c r="BR796" s="1"/>
      <c r="BS796" s="1"/>
      <c r="BT796" s="1"/>
    </row>
    <row r="797" spans="1:72" ht="15.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1"/>
      <c r="AY797" s="1"/>
      <c r="AZ797" s="1"/>
      <c r="BA797" s="1"/>
      <c r="BB797" s="1"/>
      <c r="BC797" s="1"/>
      <c r="BD797" s="1"/>
      <c r="BE797" s="1"/>
      <c r="BF797" s="1"/>
      <c r="BG797" s="1"/>
      <c r="BH797" s="1"/>
      <c r="BI797" s="1"/>
      <c r="BJ797" s="1"/>
      <c r="BK797" s="1"/>
      <c r="BL797" s="1"/>
      <c r="BM797" s="1"/>
      <c r="BN797" s="1"/>
      <c r="BO797" s="1"/>
      <c r="BP797" s="1"/>
      <c r="BQ797" s="1"/>
      <c r="BR797" s="1"/>
      <c r="BS797" s="1"/>
      <c r="BT797" s="1"/>
    </row>
    <row r="798" spans="1:72" ht="15.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c r="AX798" s="1"/>
      <c r="AY798" s="1"/>
      <c r="AZ798" s="1"/>
      <c r="BA798" s="1"/>
      <c r="BB798" s="1"/>
      <c r="BC798" s="1"/>
      <c r="BD798" s="1"/>
      <c r="BE798" s="1"/>
      <c r="BF798" s="1"/>
      <c r="BG798" s="1"/>
      <c r="BH798" s="1"/>
      <c r="BI798" s="1"/>
      <c r="BJ798" s="1"/>
      <c r="BK798" s="1"/>
      <c r="BL798" s="1"/>
      <c r="BM798" s="1"/>
      <c r="BN798" s="1"/>
      <c r="BO798" s="1"/>
      <c r="BP798" s="1"/>
      <c r="BQ798" s="1"/>
      <c r="BR798" s="1"/>
      <c r="BS798" s="1"/>
      <c r="BT798" s="1"/>
    </row>
    <row r="799" spans="1:72" ht="15.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c r="AX799" s="1"/>
      <c r="AY799" s="1"/>
      <c r="AZ799" s="1"/>
      <c r="BA799" s="1"/>
      <c r="BB799" s="1"/>
      <c r="BC799" s="1"/>
      <c r="BD799" s="1"/>
      <c r="BE799" s="1"/>
      <c r="BF799" s="1"/>
      <c r="BG799" s="1"/>
      <c r="BH799" s="1"/>
      <c r="BI799" s="1"/>
      <c r="BJ799" s="1"/>
      <c r="BK799" s="1"/>
      <c r="BL799" s="1"/>
      <c r="BM799" s="1"/>
      <c r="BN799" s="1"/>
      <c r="BO799" s="1"/>
      <c r="BP799" s="1"/>
      <c r="BQ799" s="1"/>
      <c r="BR799" s="1"/>
      <c r="BS799" s="1"/>
      <c r="BT799" s="1"/>
    </row>
    <row r="800" spans="1:72" ht="15.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c r="AX800" s="1"/>
      <c r="AY800" s="1"/>
      <c r="AZ800" s="1"/>
      <c r="BA800" s="1"/>
      <c r="BB800" s="1"/>
      <c r="BC800" s="1"/>
      <c r="BD800" s="1"/>
      <c r="BE800" s="1"/>
      <c r="BF800" s="1"/>
      <c r="BG800" s="1"/>
      <c r="BH800" s="1"/>
      <c r="BI800" s="1"/>
      <c r="BJ800" s="1"/>
      <c r="BK800" s="1"/>
      <c r="BL800" s="1"/>
      <c r="BM800" s="1"/>
      <c r="BN800" s="1"/>
      <c r="BO800" s="1"/>
      <c r="BP800" s="1"/>
      <c r="BQ800" s="1"/>
      <c r="BR800" s="1"/>
      <c r="BS800" s="1"/>
      <c r="BT800" s="1"/>
    </row>
    <row r="801" spans="1:72" ht="15.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c r="AX801" s="1"/>
      <c r="AY801" s="1"/>
      <c r="AZ801" s="1"/>
      <c r="BA801" s="1"/>
      <c r="BB801" s="1"/>
      <c r="BC801" s="1"/>
      <c r="BD801" s="1"/>
      <c r="BE801" s="1"/>
      <c r="BF801" s="1"/>
      <c r="BG801" s="1"/>
      <c r="BH801" s="1"/>
      <c r="BI801" s="1"/>
      <c r="BJ801" s="1"/>
      <c r="BK801" s="1"/>
      <c r="BL801" s="1"/>
      <c r="BM801" s="1"/>
      <c r="BN801" s="1"/>
      <c r="BO801" s="1"/>
      <c r="BP801" s="1"/>
      <c r="BQ801" s="1"/>
      <c r="BR801" s="1"/>
      <c r="BS801" s="1"/>
      <c r="BT801" s="1"/>
    </row>
    <row r="802" spans="1:72" ht="15.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c r="AX802" s="1"/>
      <c r="AY802" s="1"/>
      <c r="AZ802" s="1"/>
      <c r="BA802" s="1"/>
      <c r="BB802" s="1"/>
      <c r="BC802" s="1"/>
      <c r="BD802" s="1"/>
      <c r="BE802" s="1"/>
      <c r="BF802" s="1"/>
      <c r="BG802" s="1"/>
      <c r="BH802" s="1"/>
      <c r="BI802" s="1"/>
      <c r="BJ802" s="1"/>
      <c r="BK802" s="1"/>
      <c r="BL802" s="1"/>
      <c r="BM802" s="1"/>
      <c r="BN802" s="1"/>
      <c r="BO802" s="1"/>
      <c r="BP802" s="1"/>
      <c r="BQ802" s="1"/>
      <c r="BR802" s="1"/>
      <c r="BS802" s="1"/>
      <c r="BT802" s="1"/>
    </row>
    <row r="803" spans="1:72" ht="15.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c r="AX803" s="1"/>
      <c r="AY803" s="1"/>
      <c r="AZ803" s="1"/>
      <c r="BA803" s="1"/>
      <c r="BB803" s="1"/>
      <c r="BC803" s="1"/>
      <c r="BD803" s="1"/>
      <c r="BE803" s="1"/>
      <c r="BF803" s="1"/>
      <c r="BG803" s="1"/>
      <c r="BH803" s="1"/>
      <c r="BI803" s="1"/>
      <c r="BJ803" s="1"/>
      <c r="BK803" s="1"/>
      <c r="BL803" s="1"/>
      <c r="BM803" s="1"/>
      <c r="BN803" s="1"/>
      <c r="BO803" s="1"/>
      <c r="BP803" s="1"/>
      <c r="BQ803" s="1"/>
      <c r="BR803" s="1"/>
      <c r="BS803" s="1"/>
      <c r="BT803" s="1"/>
    </row>
    <row r="804" spans="1:72" ht="15.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c r="AX804" s="1"/>
      <c r="AY804" s="1"/>
      <c r="AZ804" s="1"/>
      <c r="BA804" s="1"/>
      <c r="BB804" s="1"/>
      <c r="BC804" s="1"/>
      <c r="BD804" s="1"/>
      <c r="BE804" s="1"/>
      <c r="BF804" s="1"/>
      <c r="BG804" s="1"/>
      <c r="BH804" s="1"/>
      <c r="BI804" s="1"/>
      <c r="BJ804" s="1"/>
      <c r="BK804" s="1"/>
      <c r="BL804" s="1"/>
      <c r="BM804" s="1"/>
      <c r="BN804" s="1"/>
      <c r="BO804" s="1"/>
      <c r="BP804" s="1"/>
      <c r="BQ804" s="1"/>
      <c r="BR804" s="1"/>
      <c r="BS804" s="1"/>
      <c r="BT804" s="1"/>
    </row>
    <row r="805" spans="1:72" ht="15.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c r="AX805" s="1"/>
      <c r="AY805" s="1"/>
      <c r="AZ805" s="1"/>
      <c r="BA805" s="1"/>
      <c r="BB805" s="1"/>
      <c r="BC805" s="1"/>
      <c r="BD805" s="1"/>
      <c r="BE805" s="1"/>
      <c r="BF805" s="1"/>
      <c r="BG805" s="1"/>
      <c r="BH805" s="1"/>
      <c r="BI805" s="1"/>
      <c r="BJ805" s="1"/>
      <c r="BK805" s="1"/>
      <c r="BL805" s="1"/>
      <c r="BM805" s="1"/>
      <c r="BN805" s="1"/>
      <c r="BO805" s="1"/>
      <c r="BP805" s="1"/>
      <c r="BQ805" s="1"/>
      <c r="BR805" s="1"/>
      <c r="BS805" s="1"/>
      <c r="BT805" s="1"/>
    </row>
    <row r="806" spans="1:72" ht="15.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c r="AX806" s="1"/>
      <c r="AY806" s="1"/>
      <c r="AZ806" s="1"/>
      <c r="BA806" s="1"/>
      <c r="BB806" s="1"/>
      <c r="BC806" s="1"/>
      <c r="BD806" s="1"/>
      <c r="BE806" s="1"/>
      <c r="BF806" s="1"/>
      <c r="BG806" s="1"/>
      <c r="BH806" s="1"/>
      <c r="BI806" s="1"/>
      <c r="BJ806" s="1"/>
      <c r="BK806" s="1"/>
      <c r="BL806" s="1"/>
      <c r="BM806" s="1"/>
      <c r="BN806" s="1"/>
      <c r="BO806" s="1"/>
      <c r="BP806" s="1"/>
      <c r="BQ806" s="1"/>
      <c r="BR806" s="1"/>
      <c r="BS806" s="1"/>
      <c r="BT806" s="1"/>
    </row>
    <row r="807" spans="1:72" ht="15.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c r="AX807" s="1"/>
      <c r="AY807" s="1"/>
      <c r="AZ807" s="1"/>
      <c r="BA807" s="1"/>
      <c r="BB807" s="1"/>
      <c r="BC807" s="1"/>
      <c r="BD807" s="1"/>
      <c r="BE807" s="1"/>
      <c r="BF807" s="1"/>
      <c r="BG807" s="1"/>
      <c r="BH807" s="1"/>
      <c r="BI807" s="1"/>
      <c r="BJ807" s="1"/>
      <c r="BK807" s="1"/>
      <c r="BL807" s="1"/>
      <c r="BM807" s="1"/>
      <c r="BN807" s="1"/>
      <c r="BO807" s="1"/>
      <c r="BP807" s="1"/>
      <c r="BQ807" s="1"/>
      <c r="BR807" s="1"/>
      <c r="BS807" s="1"/>
      <c r="BT807" s="1"/>
    </row>
    <row r="808" spans="1:72" ht="15.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c r="AX808" s="1"/>
      <c r="AY808" s="1"/>
      <c r="AZ808" s="1"/>
      <c r="BA808" s="1"/>
      <c r="BB808" s="1"/>
      <c r="BC808" s="1"/>
      <c r="BD808" s="1"/>
      <c r="BE808" s="1"/>
      <c r="BF808" s="1"/>
      <c r="BG808" s="1"/>
      <c r="BH808" s="1"/>
      <c r="BI808" s="1"/>
      <c r="BJ808" s="1"/>
      <c r="BK808" s="1"/>
      <c r="BL808" s="1"/>
      <c r="BM808" s="1"/>
      <c r="BN808" s="1"/>
      <c r="BO808" s="1"/>
      <c r="BP808" s="1"/>
      <c r="BQ808" s="1"/>
      <c r="BR808" s="1"/>
      <c r="BS808" s="1"/>
      <c r="BT808" s="1"/>
    </row>
    <row r="809" spans="1:72" ht="15.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c r="AX809" s="1"/>
      <c r="AY809" s="1"/>
      <c r="AZ809" s="1"/>
      <c r="BA809" s="1"/>
      <c r="BB809" s="1"/>
      <c r="BC809" s="1"/>
      <c r="BD809" s="1"/>
      <c r="BE809" s="1"/>
      <c r="BF809" s="1"/>
      <c r="BG809" s="1"/>
      <c r="BH809" s="1"/>
      <c r="BI809" s="1"/>
      <c r="BJ809" s="1"/>
      <c r="BK809" s="1"/>
      <c r="BL809" s="1"/>
      <c r="BM809" s="1"/>
      <c r="BN809" s="1"/>
      <c r="BO809" s="1"/>
      <c r="BP809" s="1"/>
      <c r="BQ809" s="1"/>
      <c r="BR809" s="1"/>
      <c r="BS809" s="1"/>
      <c r="BT809" s="1"/>
    </row>
    <row r="810" spans="1:72" ht="15.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c r="AX810" s="1"/>
      <c r="AY810" s="1"/>
      <c r="AZ810" s="1"/>
      <c r="BA810" s="1"/>
      <c r="BB810" s="1"/>
      <c r="BC810" s="1"/>
      <c r="BD810" s="1"/>
      <c r="BE810" s="1"/>
      <c r="BF810" s="1"/>
      <c r="BG810" s="1"/>
      <c r="BH810" s="1"/>
      <c r="BI810" s="1"/>
      <c r="BJ810" s="1"/>
      <c r="BK810" s="1"/>
      <c r="BL810" s="1"/>
      <c r="BM810" s="1"/>
      <c r="BN810" s="1"/>
      <c r="BO810" s="1"/>
      <c r="BP810" s="1"/>
      <c r="BQ810" s="1"/>
      <c r="BR810" s="1"/>
      <c r="BS810" s="1"/>
      <c r="BT810" s="1"/>
    </row>
    <row r="811" spans="1:72" ht="15.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c r="AX811" s="1"/>
      <c r="AY811" s="1"/>
      <c r="AZ811" s="1"/>
      <c r="BA811" s="1"/>
      <c r="BB811" s="1"/>
      <c r="BC811" s="1"/>
      <c r="BD811" s="1"/>
      <c r="BE811" s="1"/>
      <c r="BF811" s="1"/>
      <c r="BG811" s="1"/>
      <c r="BH811" s="1"/>
      <c r="BI811" s="1"/>
      <c r="BJ811" s="1"/>
      <c r="BK811" s="1"/>
      <c r="BL811" s="1"/>
      <c r="BM811" s="1"/>
      <c r="BN811" s="1"/>
      <c r="BO811" s="1"/>
      <c r="BP811" s="1"/>
      <c r="BQ811" s="1"/>
      <c r="BR811" s="1"/>
      <c r="BS811" s="1"/>
      <c r="BT811" s="1"/>
    </row>
    <row r="812" spans="1:72" ht="15.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c r="AX812" s="1"/>
      <c r="AY812" s="1"/>
      <c r="AZ812" s="1"/>
      <c r="BA812" s="1"/>
      <c r="BB812" s="1"/>
      <c r="BC812" s="1"/>
      <c r="BD812" s="1"/>
      <c r="BE812" s="1"/>
      <c r="BF812" s="1"/>
      <c r="BG812" s="1"/>
      <c r="BH812" s="1"/>
      <c r="BI812" s="1"/>
      <c r="BJ812" s="1"/>
      <c r="BK812" s="1"/>
      <c r="BL812" s="1"/>
      <c r="BM812" s="1"/>
      <c r="BN812" s="1"/>
      <c r="BO812" s="1"/>
      <c r="BP812" s="1"/>
      <c r="BQ812" s="1"/>
      <c r="BR812" s="1"/>
      <c r="BS812" s="1"/>
      <c r="BT812" s="1"/>
    </row>
    <row r="813" spans="1:72" ht="15.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c r="AX813" s="1"/>
      <c r="AY813" s="1"/>
      <c r="AZ813" s="1"/>
      <c r="BA813" s="1"/>
      <c r="BB813" s="1"/>
      <c r="BC813" s="1"/>
      <c r="BD813" s="1"/>
      <c r="BE813" s="1"/>
      <c r="BF813" s="1"/>
      <c r="BG813" s="1"/>
      <c r="BH813" s="1"/>
      <c r="BI813" s="1"/>
      <c r="BJ813" s="1"/>
      <c r="BK813" s="1"/>
      <c r="BL813" s="1"/>
      <c r="BM813" s="1"/>
      <c r="BN813" s="1"/>
      <c r="BO813" s="1"/>
      <c r="BP813" s="1"/>
      <c r="BQ813" s="1"/>
      <c r="BR813" s="1"/>
      <c r="BS813" s="1"/>
      <c r="BT813" s="1"/>
    </row>
    <row r="814" spans="1:72" ht="15.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c r="AX814" s="1"/>
      <c r="AY814" s="1"/>
      <c r="AZ814" s="1"/>
      <c r="BA814" s="1"/>
      <c r="BB814" s="1"/>
      <c r="BC814" s="1"/>
      <c r="BD814" s="1"/>
      <c r="BE814" s="1"/>
      <c r="BF814" s="1"/>
      <c r="BG814" s="1"/>
      <c r="BH814" s="1"/>
      <c r="BI814" s="1"/>
      <c r="BJ814" s="1"/>
      <c r="BK814" s="1"/>
      <c r="BL814" s="1"/>
      <c r="BM814" s="1"/>
      <c r="BN814" s="1"/>
      <c r="BO814" s="1"/>
      <c r="BP814" s="1"/>
      <c r="BQ814" s="1"/>
      <c r="BR814" s="1"/>
      <c r="BS814" s="1"/>
      <c r="BT814" s="1"/>
    </row>
    <row r="815" spans="1:72" ht="15.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c r="AX815" s="1"/>
      <c r="AY815" s="1"/>
      <c r="AZ815" s="1"/>
      <c r="BA815" s="1"/>
      <c r="BB815" s="1"/>
      <c r="BC815" s="1"/>
      <c r="BD815" s="1"/>
      <c r="BE815" s="1"/>
      <c r="BF815" s="1"/>
      <c r="BG815" s="1"/>
      <c r="BH815" s="1"/>
      <c r="BI815" s="1"/>
      <c r="BJ815" s="1"/>
      <c r="BK815" s="1"/>
      <c r="BL815" s="1"/>
      <c r="BM815" s="1"/>
      <c r="BN815" s="1"/>
      <c r="BO815" s="1"/>
      <c r="BP815" s="1"/>
      <c r="BQ815" s="1"/>
      <c r="BR815" s="1"/>
      <c r="BS815" s="1"/>
      <c r="BT815" s="1"/>
    </row>
    <row r="816" spans="1:72" ht="15.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c r="AX816" s="1"/>
      <c r="AY816" s="1"/>
      <c r="AZ816" s="1"/>
      <c r="BA816" s="1"/>
      <c r="BB816" s="1"/>
      <c r="BC816" s="1"/>
      <c r="BD816" s="1"/>
      <c r="BE816" s="1"/>
      <c r="BF816" s="1"/>
      <c r="BG816" s="1"/>
      <c r="BH816" s="1"/>
      <c r="BI816" s="1"/>
      <c r="BJ816" s="1"/>
      <c r="BK816" s="1"/>
      <c r="BL816" s="1"/>
      <c r="BM816" s="1"/>
      <c r="BN816" s="1"/>
      <c r="BO816" s="1"/>
      <c r="BP816" s="1"/>
      <c r="BQ816" s="1"/>
      <c r="BR816" s="1"/>
      <c r="BS816" s="1"/>
      <c r="BT816" s="1"/>
    </row>
    <row r="817" spans="1:72" ht="15.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c r="AS817" s="1"/>
      <c r="AT817" s="1"/>
      <c r="AU817" s="1"/>
      <c r="AV817" s="1"/>
      <c r="AW817" s="1"/>
      <c r="AX817" s="1"/>
      <c r="AY817" s="1"/>
      <c r="AZ817" s="1"/>
      <c r="BA817" s="1"/>
      <c r="BB817" s="1"/>
      <c r="BC817" s="1"/>
      <c r="BD817" s="1"/>
      <c r="BE817" s="1"/>
      <c r="BF817" s="1"/>
      <c r="BG817" s="1"/>
      <c r="BH817" s="1"/>
      <c r="BI817" s="1"/>
      <c r="BJ817" s="1"/>
      <c r="BK817" s="1"/>
      <c r="BL817" s="1"/>
      <c r="BM817" s="1"/>
      <c r="BN817" s="1"/>
      <c r="BO817" s="1"/>
      <c r="BP817" s="1"/>
      <c r="BQ817" s="1"/>
      <c r="BR817" s="1"/>
      <c r="BS817" s="1"/>
      <c r="BT817" s="1"/>
    </row>
    <row r="818" spans="1:72" ht="15.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c r="AS818" s="1"/>
      <c r="AT818" s="1"/>
      <c r="AU818" s="1"/>
      <c r="AV818" s="1"/>
      <c r="AW818" s="1"/>
      <c r="AX818" s="1"/>
      <c r="AY818" s="1"/>
      <c r="AZ818" s="1"/>
      <c r="BA818" s="1"/>
      <c r="BB818" s="1"/>
      <c r="BC818" s="1"/>
      <c r="BD818" s="1"/>
      <c r="BE818" s="1"/>
      <c r="BF818" s="1"/>
      <c r="BG818" s="1"/>
      <c r="BH818" s="1"/>
      <c r="BI818" s="1"/>
      <c r="BJ818" s="1"/>
      <c r="BK818" s="1"/>
      <c r="BL818" s="1"/>
      <c r="BM818" s="1"/>
      <c r="BN818" s="1"/>
      <c r="BO818" s="1"/>
      <c r="BP818" s="1"/>
      <c r="BQ818" s="1"/>
      <c r="BR818" s="1"/>
      <c r="BS818" s="1"/>
      <c r="BT818" s="1"/>
    </row>
    <row r="819" spans="1:72" ht="15.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c r="AS819" s="1"/>
      <c r="AT819" s="1"/>
      <c r="AU819" s="1"/>
      <c r="AV819" s="1"/>
      <c r="AW819" s="1"/>
      <c r="AX819" s="1"/>
      <c r="AY819" s="1"/>
      <c r="AZ819" s="1"/>
      <c r="BA819" s="1"/>
      <c r="BB819" s="1"/>
      <c r="BC819" s="1"/>
      <c r="BD819" s="1"/>
      <c r="BE819" s="1"/>
      <c r="BF819" s="1"/>
      <c r="BG819" s="1"/>
      <c r="BH819" s="1"/>
      <c r="BI819" s="1"/>
      <c r="BJ819" s="1"/>
      <c r="BK819" s="1"/>
      <c r="BL819" s="1"/>
      <c r="BM819" s="1"/>
      <c r="BN819" s="1"/>
      <c r="BO819" s="1"/>
      <c r="BP819" s="1"/>
      <c r="BQ819" s="1"/>
      <c r="BR819" s="1"/>
      <c r="BS819" s="1"/>
      <c r="BT819" s="1"/>
    </row>
    <row r="820" spans="1:72" ht="15.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c r="AS820" s="1"/>
      <c r="AT820" s="1"/>
      <c r="AU820" s="1"/>
      <c r="AV820" s="1"/>
      <c r="AW820" s="1"/>
      <c r="AX820" s="1"/>
      <c r="AY820" s="1"/>
      <c r="AZ820" s="1"/>
      <c r="BA820" s="1"/>
      <c r="BB820" s="1"/>
      <c r="BC820" s="1"/>
      <c r="BD820" s="1"/>
      <c r="BE820" s="1"/>
      <c r="BF820" s="1"/>
      <c r="BG820" s="1"/>
      <c r="BH820" s="1"/>
      <c r="BI820" s="1"/>
      <c r="BJ820" s="1"/>
      <c r="BK820" s="1"/>
      <c r="BL820" s="1"/>
      <c r="BM820" s="1"/>
      <c r="BN820" s="1"/>
      <c r="BO820" s="1"/>
      <c r="BP820" s="1"/>
      <c r="BQ820" s="1"/>
      <c r="BR820" s="1"/>
      <c r="BS820" s="1"/>
      <c r="BT820" s="1"/>
    </row>
    <row r="821" spans="1:72" ht="15.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c r="AS821" s="1"/>
      <c r="AT821" s="1"/>
      <c r="AU821" s="1"/>
      <c r="AV821" s="1"/>
      <c r="AW821" s="1"/>
      <c r="AX821" s="1"/>
      <c r="AY821" s="1"/>
      <c r="AZ821" s="1"/>
      <c r="BA821" s="1"/>
      <c r="BB821" s="1"/>
      <c r="BC821" s="1"/>
      <c r="BD821" s="1"/>
      <c r="BE821" s="1"/>
      <c r="BF821" s="1"/>
      <c r="BG821" s="1"/>
      <c r="BH821" s="1"/>
      <c r="BI821" s="1"/>
      <c r="BJ821" s="1"/>
      <c r="BK821" s="1"/>
      <c r="BL821" s="1"/>
      <c r="BM821" s="1"/>
      <c r="BN821" s="1"/>
      <c r="BO821" s="1"/>
      <c r="BP821" s="1"/>
      <c r="BQ821" s="1"/>
      <c r="BR821" s="1"/>
      <c r="BS821" s="1"/>
      <c r="BT821" s="1"/>
    </row>
    <row r="822" spans="1:72" ht="15.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c r="AS822" s="1"/>
      <c r="AT822" s="1"/>
      <c r="AU822" s="1"/>
      <c r="AV822" s="1"/>
      <c r="AW822" s="1"/>
      <c r="AX822" s="1"/>
      <c r="AY822" s="1"/>
      <c r="AZ822" s="1"/>
      <c r="BA822" s="1"/>
      <c r="BB822" s="1"/>
      <c r="BC822" s="1"/>
      <c r="BD822" s="1"/>
      <c r="BE822" s="1"/>
      <c r="BF822" s="1"/>
      <c r="BG822" s="1"/>
      <c r="BH822" s="1"/>
      <c r="BI822" s="1"/>
      <c r="BJ822" s="1"/>
      <c r="BK822" s="1"/>
      <c r="BL822" s="1"/>
      <c r="BM822" s="1"/>
      <c r="BN822" s="1"/>
      <c r="BO822" s="1"/>
      <c r="BP822" s="1"/>
      <c r="BQ822" s="1"/>
      <c r="BR822" s="1"/>
      <c r="BS822" s="1"/>
      <c r="BT822" s="1"/>
    </row>
    <row r="823" spans="1:72" ht="15.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c r="AS823" s="1"/>
      <c r="AT823" s="1"/>
      <c r="AU823" s="1"/>
      <c r="AV823" s="1"/>
      <c r="AW823" s="1"/>
      <c r="AX823" s="1"/>
      <c r="AY823" s="1"/>
      <c r="AZ823" s="1"/>
      <c r="BA823" s="1"/>
      <c r="BB823" s="1"/>
      <c r="BC823" s="1"/>
      <c r="BD823" s="1"/>
      <c r="BE823" s="1"/>
      <c r="BF823" s="1"/>
      <c r="BG823" s="1"/>
      <c r="BH823" s="1"/>
      <c r="BI823" s="1"/>
      <c r="BJ823" s="1"/>
      <c r="BK823" s="1"/>
      <c r="BL823" s="1"/>
      <c r="BM823" s="1"/>
      <c r="BN823" s="1"/>
      <c r="BO823" s="1"/>
      <c r="BP823" s="1"/>
      <c r="BQ823" s="1"/>
      <c r="BR823" s="1"/>
      <c r="BS823" s="1"/>
      <c r="BT823" s="1"/>
    </row>
    <row r="824" spans="1:72" ht="15.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c r="AS824" s="1"/>
      <c r="AT824" s="1"/>
      <c r="AU824" s="1"/>
      <c r="AV824" s="1"/>
      <c r="AW824" s="1"/>
      <c r="AX824" s="1"/>
      <c r="AY824" s="1"/>
      <c r="AZ824" s="1"/>
      <c r="BA824" s="1"/>
      <c r="BB824" s="1"/>
      <c r="BC824" s="1"/>
      <c r="BD824" s="1"/>
      <c r="BE824" s="1"/>
      <c r="BF824" s="1"/>
      <c r="BG824" s="1"/>
      <c r="BH824" s="1"/>
      <c r="BI824" s="1"/>
      <c r="BJ824" s="1"/>
      <c r="BK824" s="1"/>
      <c r="BL824" s="1"/>
      <c r="BM824" s="1"/>
      <c r="BN824" s="1"/>
      <c r="BO824" s="1"/>
      <c r="BP824" s="1"/>
      <c r="BQ824" s="1"/>
      <c r="BR824" s="1"/>
      <c r="BS824" s="1"/>
      <c r="BT824" s="1"/>
    </row>
    <row r="825" spans="1:72" ht="15.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c r="AS825" s="1"/>
      <c r="AT825" s="1"/>
      <c r="AU825" s="1"/>
      <c r="AV825" s="1"/>
      <c r="AW825" s="1"/>
      <c r="AX825" s="1"/>
      <c r="AY825" s="1"/>
      <c r="AZ825" s="1"/>
      <c r="BA825" s="1"/>
      <c r="BB825" s="1"/>
      <c r="BC825" s="1"/>
      <c r="BD825" s="1"/>
      <c r="BE825" s="1"/>
      <c r="BF825" s="1"/>
      <c r="BG825" s="1"/>
      <c r="BH825" s="1"/>
      <c r="BI825" s="1"/>
      <c r="BJ825" s="1"/>
      <c r="BK825" s="1"/>
      <c r="BL825" s="1"/>
      <c r="BM825" s="1"/>
      <c r="BN825" s="1"/>
      <c r="BO825" s="1"/>
      <c r="BP825" s="1"/>
      <c r="BQ825" s="1"/>
      <c r="BR825" s="1"/>
      <c r="BS825" s="1"/>
      <c r="BT825" s="1"/>
    </row>
    <row r="826" spans="1:72" ht="15.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c r="AS826" s="1"/>
      <c r="AT826" s="1"/>
      <c r="AU826" s="1"/>
      <c r="AV826" s="1"/>
      <c r="AW826" s="1"/>
      <c r="AX826" s="1"/>
      <c r="AY826" s="1"/>
      <c r="AZ826" s="1"/>
      <c r="BA826" s="1"/>
      <c r="BB826" s="1"/>
      <c r="BC826" s="1"/>
      <c r="BD826" s="1"/>
      <c r="BE826" s="1"/>
      <c r="BF826" s="1"/>
      <c r="BG826" s="1"/>
      <c r="BH826" s="1"/>
      <c r="BI826" s="1"/>
      <c r="BJ826" s="1"/>
      <c r="BK826" s="1"/>
      <c r="BL826" s="1"/>
      <c r="BM826" s="1"/>
      <c r="BN826" s="1"/>
      <c r="BO826" s="1"/>
      <c r="BP826" s="1"/>
      <c r="BQ826" s="1"/>
      <c r="BR826" s="1"/>
      <c r="BS826" s="1"/>
      <c r="BT826" s="1"/>
    </row>
    <row r="827" spans="1:72" ht="15.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c r="AS827" s="1"/>
      <c r="AT827" s="1"/>
      <c r="AU827" s="1"/>
      <c r="AV827" s="1"/>
      <c r="AW827" s="1"/>
      <c r="AX827" s="1"/>
      <c r="AY827" s="1"/>
      <c r="AZ827" s="1"/>
      <c r="BA827" s="1"/>
      <c r="BB827" s="1"/>
      <c r="BC827" s="1"/>
      <c r="BD827" s="1"/>
      <c r="BE827" s="1"/>
      <c r="BF827" s="1"/>
      <c r="BG827" s="1"/>
      <c r="BH827" s="1"/>
      <c r="BI827" s="1"/>
      <c r="BJ827" s="1"/>
      <c r="BK827" s="1"/>
      <c r="BL827" s="1"/>
      <c r="BM827" s="1"/>
      <c r="BN827" s="1"/>
      <c r="BO827" s="1"/>
      <c r="BP827" s="1"/>
      <c r="BQ827" s="1"/>
      <c r="BR827" s="1"/>
      <c r="BS827" s="1"/>
      <c r="BT827" s="1"/>
    </row>
    <row r="828" spans="1:72" ht="15.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c r="AX828" s="1"/>
      <c r="AY828" s="1"/>
      <c r="AZ828" s="1"/>
      <c r="BA828" s="1"/>
      <c r="BB828" s="1"/>
      <c r="BC828" s="1"/>
      <c r="BD828" s="1"/>
      <c r="BE828" s="1"/>
      <c r="BF828" s="1"/>
      <c r="BG828" s="1"/>
      <c r="BH828" s="1"/>
      <c r="BI828" s="1"/>
      <c r="BJ828" s="1"/>
      <c r="BK828" s="1"/>
      <c r="BL828" s="1"/>
      <c r="BM828" s="1"/>
      <c r="BN828" s="1"/>
      <c r="BO828" s="1"/>
      <c r="BP828" s="1"/>
      <c r="BQ828" s="1"/>
      <c r="BR828" s="1"/>
      <c r="BS828" s="1"/>
      <c r="BT828" s="1"/>
    </row>
    <row r="829" spans="1:72" ht="15.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c r="AS829" s="1"/>
      <c r="AT829" s="1"/>
      <c r="AU829" s="1"/>
      <c r="AV829" s="1"/>
      <c r="AW829" s="1"/>
      <c r="AX829" s="1"/>
      <c r="AY829" s="1"/>
      <c r="AZ829" s="1"/>
      <c r="BA829" s="1"/>
      <c r="BB829" s="1"/>
      <c r="BC829" s="1"/>
      <c r="BD829" s="1"/>
      <c r="BE829" s="1"/>
      <c r="BF829" s="1"/>
      <c r="BG829" s="1"/>
      <c r="BH829" s="1"/>
      <c r="BI829" s="1"/>
      <c r="BJ829" s="1"/>
      <c r="BK829" s="1"/>
      <c r="BL829" s="1"/>
      <c r="BM829" s="1"/>
      <c r="BN829" s="1"/>
      <c r="BO829" s="1"/>
      <c r="BP829" s="1"/>
      <c r="BQ829" s="1"/>
      <c r="BR829" s="1"/>
      <c r="BS829" s="1"/>
      <c r="BT829" s="1"/>
    </row>
    <row r="830" spans="1:72" ht="15.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c r="AR830" s="1"/>
      <c r="AS830" s="1"/>
      <c r="AT830" s="1"/>
      <c r="AU830" s="1"/>
      <c r="AV830" s="1"/>
      <c r="AW830" s="1"/>
      <c r="AX830" s="1"/>
      <c r="AY830" s="1"/>
      <c r="AZ830" s="1"/>
      <c r="BA830" s="1"/>
      <c r="BB830" s="1"/>
      <c r="BC830" s="1"/>
      <c r="BD830" s="1"/>
      <c r="BE830" s="1"/>
      <c r="BF830" s="1"/>
      <c r="BG830" s="1"/>
      <c r="BH830" s="1"/>
      <c r="BI830" s="1"/>
      <c r="BJ830" s="1"/>
      <c r="BK830" s="1"/>
      <c r="BL830" s="1"/>
      <c r="BM830" s="1"/>
      <c r="BN830" s="1"/>
      <c r="BO830" s="1"/>
      <c r="BP830" s="1"/>
      <c r="BQ830" s="1"/>
      <c r="BR830" s="1"/>
      <c r="BS830" s="1"/>
      <c r="BT830" s="1"/>
    </row>
    <row r="831" spans="1:72" ht="15.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c r="AR831" s="1"/>
      <c r="AS831" s="1"/>
      <c r="AT831" s="1"/>
      <c r="AU831" s="1"/>
      <c r="AV831" s="1"/>
      <c r="AW831" s="1"/>
      <c r="AX831" s="1"/>
      <c r="AY831" s="1"/>
      <c r="AZ831" s="1"/>
      <c r="BA831" s="1"/>
      <c r="BB831" s="1"/>
      <c r="BC831" s="1"/>
      <c r="BD831" s="1"/>
      <c r="BE831" s="1"/>
      <c r="BF831" s="1"/>
      <c r="BG831" s="1"/>
      <c r="BH831" s="1"/>
      <c r="BI831" s="1"/>
      <c r="BJ831" s="1"/>
      <c r="BK831" s="1"/>
      <c r="BL831" s="1"/>
      <c r="BM831" s="1"/>
      <c r="BN831" s="1"/>
      <c r="BO831" s="1"/>
      <c r="BP831" s="1"/>
      <c r="BQ831" s="1"/>
      <c r="BR831" s="1"/>
      <c r="BS831" s="1"/>
      <c r="BT831" s="1"/>
    </row>
    <row r="832" spans="1:72" ht="15.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c r="AR832" s="1"/>
      <c r="AS832" s="1"/>
      <c r="AT832" s="1"/>
      <c r="AU832" s="1"/>
      <c r="AV832" s="1"/>
      <c r="AW832" s="1"/>
      <c r="AX832" s="1"/>
      <c r="AY832" s="1"/>
      <c r="AZ832" s="1"/>
      <c r="BA832" s="1"/>
      <c r="BB832" s="1"/>
      <c r="BC832" s="1"/>
      <c r="BD832" s="1"/>
      <c r="BE832" s="1"/>
      <c r="BF832" s="1"/>
      <c r="BG832" s="1"/>
      <c r="BH832" s="1"/>
      <c r="BI832" s="1"/>
      <c r="BJ832" s="1"/>
      <c r="BK832" s="1"/>
      <c r="BL832" s="1"/>
      <c r="BM832" s="1"/>
      <c r="BN832" s="1"/>
      <c r="BO832" s="1"/>
      <c r="BP832" s="1"/>
      <c r="BQ832" s="1"/>
      <c r="BR832" s="1"/>
      <c r="BS832" s="1"/>
      <c r="BT832" s="1"/>
    </row>
    <row r="833" spans="1:72" ht="15.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c r="AR833" s="1"/>
      <c r="AS833" s="1"/>
      <c r="AT833" s="1"/>
      <c r="AU833" s="1"/>
      <c r="AV833" s="1"/>
      <c r="AW833" s="1"/>
      <c r="AX833" s="1"/>
      <c r="AY833" s="1"/>
      <c r="AZ833" s="1"/>
      <c r="BA833" s="1"/>
      <c r="BB833" s="1"/>
      <c r="BC833" s="1"/>
      <c r="BD833" s="1"/>
      <c r="BE833" s="1"/>
      <c r="BF833" s="1"/>
      <c r="BG833" s="1"/>
      <c r="BH833" s="1"/>
      <c r="BI833" s="1"/>
      <c r="BJ833" s="1"/>
      <c r="BK833" s="1"/>
      <c r="BL833" s="1"/>
      <c r="BM833" s="1"/>
      <c r="BN833" s="1"/>
      <c r="BO833" s="1"/>
      <c r="BP833" s="1"/>
      <c r="BQ833" s="1"/>
      <c r="BR833" s="1"/>
      <c r="BS833" s="1"/>
      <c r="BT833" s="1"/>
    </row>
    <row r="834" spans="1:72" ht="15.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c r="AR834" s="1"/>
      <c r="AS834" s="1"/>
      <c r="AT834" s="1"/>
      <c r="AU834" s="1"/>
      <c r="AV834" s="1"/>
      <c r="AW834" s="1"/>
      <c r="AX834" s="1"/>
      <c r="AY834" s="1"/>
      <c r="AZ834" s="1"/>
      <c r="BA834" s="1"/>
      <c r="BB834" s="1"/>
      <c r="BC834" s="1"/>
      <c r="BD834" s="1"/>
      <c r="BE834" s="1"/>
      <c r="BF834" s="1"/>
      <c r="BG834" s="1"/>
      <c r="BH834" s="1"/>
      <c r="BI834" s="1"/>
      <c r="BJ834" s="1"/>
      <c r="BK834" s="1"/>
      <c r="BL834" s="1"/>
      <c r="BM834" s="1"/>
      <c r="BN834" s="1"/>
      <c r="BO834" s="1"/>
      <c r="BP834" s="1"/>
      <c r="BQ834" s="1"/>
      <c r="BR834" s="1"/>
      <c r="BS834" s="1"/>
      <c r="BT834" s="1"/>
    </row>
    <row r="835" spans="1:72" ht="15.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c r="AR835" s="1"/>
      <c r="AS835" s="1"/>
      <c r="AT835" s="1"/>
      <c r="AU835" s="1"/>
      <c r="AV835" s="1"/>
      <c r="AW835" s="1"/>
      <c r="AX835" s="1"/>
      <c r="AY835" s="1"/>
      <c r="AZ835" s="1"/>
      <c r="BA835" s="1"/>
      <c r="BB835" s="1"/>
      <c r="BC835" s="1"/>
      <c r="BD835" s="1"/>
      <c r="BE835" s="1"/>
      <c r="BF835" s="1"/>
      <c r="BG835" s="1"/>
      <c r="BH835" s="1"/>
      <c r="BI835" s="1"/>
      <c r="BJ835" s="1"/>
      <c r="BK835" s="1"/>
      <c r="BL835" s="1"/>
      <c r="BM835" s="1"/>
      <c r="BN835" s="1"/>
      <c r="BO835" s="1"/>
      <c r="BP835" s="1"/>
      <c r="BQ835" s="1"/>
      <c r="BR835" s="1"/>
      <c r="BS835" s="1"/>
      <c r="BT835" s="1"/>
    </row>
    <row r="836" spans="1:72" ht="15.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c r="AR836" s="1"/>
      <c r="AS836" s="1"/>
      <c r="AT836" s="1"/>
      <c r="AU836" s="1"/>
      <c r="AV836" s="1"/>
      <c r="AW836" s="1"/>
      <c r="AX836" s="1"/>
      <c r="AY836" s="1"/>
      <c r="AZ836" s="1"/>
      <c r="BA836" s="1"/>
      <c r="BB836" s="1"/>
      <c r="BC836" s="1"/>
      <c r="BD836" s="1"/>
      <c r="BE836" s="1"/>
      <c r="BF836" s="1"/>
      <c r="BG836" s="1"/>
      <c r="BH836" s="1"/>
      <c r="BI836" s="1"/>
      <c r="BJ836" s="1"/>
      <c r="BK836" s="1"/>
      <c r="BL836" s="1"/>
      <c r="BM836" s="1"/>
      <c r="BN836" s="1"/>
      <c r="BO836" s="1"/>
      <c r="BP836" s="1"/>
      <c r="BQ836" s="1"/>
      <c r="BR836" s="1"/>
      <c r="BS836" s="1"/>
      <c r="BT836" s="1"/>
    </row>
    <row r="837" spans="1:72" ht="15.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c r="AR837" s="1"/>
      <c r="AS837" s="1"/>
      <c r="AT837" s="1"/>
      <c r="AU837" s="1"/>
      <c r="AV837" s="1"/>
      <c r="AW837" s="1"/>
      <c r="AX837" s="1"/>
      <c r="AY837" s="1"/>
      <c r="AZ837" s="1"/>
      <c r="BA837" s="1"/>
      <c r="BB837" s="1"/>
      <c r="BC837" s="1"/>
      <c r="BD837" s="1"/>
      <c r="BE837" s="1"/>
      <c r="BF837" s="1"/>
      <c r="BG837" s="1"/>
      <c r="BH837" s="1"/>
      <c r="BI837" s="1"/>
      <c r="BJ837" s="1"/>
      <c r="BK837" s="1"/>
      <c r="BL837" s="1"/>
      <c r="BM837" s="1"/>
      <c r="BN837" s="1"/>
      <c r="BO837" s="1"/>
      <c r="BP837" s="1"/>
      <c r="BQ837" s="1"/>
      <c r="BR837" s="1"/>
      <c r="BS837" s="1"/>
      <c r="BT837" s="1"/>
    </row>
    <row r="838" spans="1:72" ht="15.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c r="AR838" s="1"/>
      <c r="AS838" s="1"/>
      <c r="AT838" s="1"/>
      <c r="AU838" s="1"/>
      <c r="AV838" s="1"/>
      <c r="AW838" s="1"/>
      <c r="AX838" s="1"/>
      <c r="AY838" s="1"/>
      <c r="AZ838" s="1"/>
      <c r="BA838" s="1"/>
      <c r="BB838" s="1"/>
      <c r="BC838" s="1"/>
      <c r="BD838" s="1"/>
      <c r="BE838" s="1"/>
      <c r="BF838" s="1"/>
      <c r="BG838" s="1"/>
      <c r="BH838" s="1"/>
      <c r="BI838" s="1"/>
      <c r="BJ838" s="1"/>
      <c r="BK838" s="1"/>
      <c r="BL838" s="1"/>
      <c r="BM838" s="1"/>
      <c r="BN838" s="1"/>
      <c r="BO838" s="1"/>
      <c r="BP838" s="1"/>
      <c r="BQ838" s="1"/>
      <c r="BR838" s="1"/>
      <c r="BS838" s="1"/>
      <c r="BT838" s="1"/>
    </row>
    <row r="839" spans="1:72" ht="15.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c r="AQ839" s="1"/>
      <c r="AR839" s="1"/>
      <c r="AS839" s="1"/>
      <c r="AT839" s="1"/>
      <c r="AU839" s="1"/>
      <c r="AV839" s="1"/>
      <c r="AW839" s="1"/>
      <c r="AX839" s="1"/>
      <c r="AY839" s="1"/>
      <c r="AZ839" s="1"/>
      <c r="BA839" s="1"/>
      <c r="BB839" s="1"/>
      <c r="BC839" s="1"/>
      <c r="BD839" s="1"/>
      <c r="BE839" s="1"/>
      <c r="BF839" s="1"/>
      <c r="BG839" s="1"/>
      <c r="BH839" s="1"/>
      <c r="BI839" s="1"/>
      <c r="BJ839" s="1"/>
      <c r="BK839" s="1"/>
      <c r="BL839" s="1"/>
      <c r="BM839" s="1"/>
      <c r="BN839" s="1"/>
      <c r="BO839" s="1"/>
      <c r="BP839" s="1"/>
      <c r="BQ839" s="1"/>
      <c r="BR839" s="1"/>
      <c r="BS839" s="1"/>
      <c r="BT839" s="1"/>
    </row>
    <row r="840" spans="1:72" ht="15.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c r="AQ840" s="1"/>
      <c r="AR840" s="1"/>
      <c r="AS840" s="1"/>
      <c r="AT840" s="1"/>
      <c r="AU840" s="1"/>
      <c r="AV840" s="1"/>
      <c r="AW840" s="1"/>
      <c r="AX840" s="1"/>
      <c r="AY840" s="1"/>
      <c r="AZ840" s="1"/>
      <c r="BA840" s="1"/>
      <c r="BB840" s="1"/>
      <c r="BC840" s="1"/>
      <c r="BD840" s="1"/>
      <c r="BE840" s="1"/>
      <c r="BF840" s="1"/>
      <c r="BG840" s="1"/>
      <c r="BH840" s="1"/>
      <c r="BI840" s="1"/>
      <c r="BJ840" s="1"/>
      <c r="BK840" s="1"/>
      <c r="BL840" s="1"/>
      <c r="BM840" s="1"/>
      <c r="BN840" s="1"/>
      <c r="BO840" s="1"/>
      <c r="BP840" s="1"/>
      <c r="BQ840" s="1"/>
      <c r="BR840" s="1"/>
      <c r="BS840" s="1"/>
      <c r="BT840" s="1"/>
    </row>
    <row r="841" spans="1:72" ht="15.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c r="AQ841" s="1"/>
      <c r="AR841" s="1"/>
      <c r="AS841" s="1"/>
      <c r="AT841" s="1"/>
      <c r="AU841" s="1"/>
      <c r="AV841" s="1"/>
      <c r="AW841" s="1"/>
      <c r="AX841" s="1"/>
      <c r="AY841" s="1"/>
      <c r="AZ841" s="1"/>
      <c r="BA841" s="1"/>
      <c r="BB841" s="1"/>
      <c r="BC841" s="1"/>
      <c r="BD841" s="1"/>
      <c r="BE841" s="1"/>
      <c r="BF841" s="1"/>
      <c r="BG841" s="1"/>
      <c r="BH841" s="1"/>
      <c r="BI841" s="1"/>
      <c r="BJ841" s="1"/>
      <c r="BK841" s="1"/>
      <c r="BL841" s="1"/>
      <c r="BM841" s="1"/>
      <c r="BN841" s="1"/>
      <c r="BO841" s="1"/>
      <c r="BP841" s="1"/>
      <c r="BQ841" s="1"/>
      <c r="BR841" s="1"/>
      <c r="BS841" s="1"/>
      <c r="BT841" s="1"/>
    </row>
    <row r="842" spans="1:72" ht="15.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c r="AQ842" s="1"/>
      <c r="AR842" s="1"/>
      <c r="AS842" s="1"/>
      <c r="AT842" s="1"/>
      <c r="AU842" s="1"/>
      <c r="AV842" s="1"/>
      <c r="AW842" s="1"/>
      <c r="AX842" s="1"/>
      <c r="AY842" s="1"/>
      <c r="AZ842" s="1"/>
      <c r="BA842" s="1"/>
      <c r="BB842" s="1"/>
      <c r="BC842" s="1"/>
      <c r="BD842" s="1"/>
      <c r="BE842" s="1"/>
      <c r="BF842" s="1"/>
      <c r="BG842" s="1"/>
      <c r="BH842" s="1"/>
      <c r="BI842" s="1"/>
      <c r="BJ842" s="1"/>
      <c r="BK842" s="1"/>
      <c r="BL842" s="1"/>
      <c r="BM842" s="1"/>
      <c r="BN842" s="1"/>
      <c r="BO842" s="1"/>
      <c r="BP842" s="1"/>
      <c r="BQ842" s="1"/>
      <c r="BR842" s="1"/>
      <c r="BS842" s="1"/>
      <c r="BT842" s="1"/>
    </row>
    <row r="843" spans="1:72" ht="15.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c r="AQ843" s="1"/>
      <c r="AR843" s="1"/>
      <c r="AS843" s="1"/>
      <c r="AT843" s="1"/>
      <c r="AU843" s="1"/>
      <c r="AV843" s="1"/>
      <c r="AW843" s="1"/>
      <c r="AX843" s="1"/>
      <c r="AY843" s="1"/>
      <c r="AZ843" s="1"/>
      <c r="BA843" s="1"/>
      <c r="BB843" s="1"/>
      <c r="BC843" s="1"/>
      <c r="BD843" s="1"/>
      <c r="BE843" s="1"/>
      <c r="BF843" s="1"/>
      <c r="BG843" s="1"/>
      <c r="BH843" s="1"/>
      <c r="BI843" s="1"/>
      <c r="BJ843" s="1"/>
      <c r="BK843" s="1"/>
      <c r="BL843" s="1"/>
      <c r="BM843" s="1"/>
      <c r="BN843" s="1"/>
      <c r="BO843" s="1"/>
      <c r="BP843" s="1"/>
      <c r="BQ843" s="1"/>
      <c r="BR843" s="1"/>
      <c r="BS843" s="1"/>
      <c r="BT843" s="1"/>
    </row>
    <row r="844" spans="1:72" ht="15.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c r="AQ844" s="1"/>
      <c r="AR844" s="1"/>
      <c r="AS844" s="1"/>
      <c r="AT844" s="1"/>
      <c r="AU844" s="1"/>
      <c r="AV844" s="1"/>
      <c r="AW844" s="1"/>
      <c r="AX844" s="1"/>
      <c r="AY844" s="1"/>
      <c r="AZ844" s="1"/>
      <c r="BA844" s="1"/>
      <c r="BB844" s="1"/>
      <c r="BC844" s="1"/>
      <c r="BD844" s="1"/>
      <c r="BE844" s="1"/>
      <c r="BF844" s="1"/>
      <c r="BG844" s="1"/>
      <c r="BH844" s="1"/>
      <c r="BI844" s="1"/>
      <c r="BJ844" s="1"/>
      <c r="BK844" s="1"/>
      <c r="BL844" s="1"/>
      <c r="BM844" s="1"/>
      <c r="BN844" s="1"/>
      <c r="BO844" s="1"/>
      <c r="BP844" s="1"/>
      <c r="BQ844" s="1"/>
      <c r="BR844" s="1"/>
      <c r="BS844" s="1"/>
      <c r="BT844" s="1"/>
    </row>
    <row r="845" spans="1:72" ht="15.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c r="AQ845" s="1"/>
      <c r="AR845" s="1"/>
      <c r="AS845" s="1"/>
      <c r="AT845" s="1"/>
      <c r="AU845" s="1"/>
      <c r="AV845" s="1"/>
      <c r="AW845" s="1"/>
      <c r="AX845" s="1"/>
      <c r="AY845" s="1"/>
      <c r="AZ845" s="1"/>
      <c r="BA845" s="1"/>
      <c r="BB845" s="1"/>
      <c r="BC845" s="1"/>
      <c r="BD845" s="1"/>
      <c r="BE845" s="1"/>
      <c r="BF845" s="1"/>
      <c r="BG845" s="1"/>
      <c r="BH845" s="1"/>
      <c r="BI845" s="1"/>
      <c r="BJ845" s="1"/>
      <c r="BK845" s="1"/>
      <c r="BL845" s="1"/>
      <c r="BM845" s="1"/>
      <c r="BN845" s="1"/>
      <c r="BO845" s="1"/>
      <c r="BP845" s="1"/>
      <c r="BQ845" s="1"/>
      <c r="BR845" s="1"/>
      <c r="BS845" s="1"/>
      <c r="BT845" s="1"/>
    </row>
    <row r="846" spans="1:72" ht="15.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c r="AQ846" s="1"/>
      <c r="AR846" s="1"/>
      <c r="AS846" s="1"/>
      <c r="AT846" s="1"/>
      <c r="AU846" s="1"/>
      <c r="AV846" s="1"/>
      <c r="AW846" s="1"/>
      <c r="AX846" s="1"/>
      <c r="AY846" s="1"/>
      <c r="AZ846" s="1"/>
      <c r="BA846" s="1"/>
      <c r="BB846" s="1"/>
      <c r="BC846" s="1"/>
      <c r="BD846" s="1"/>
      <c r="BE846" s="1"/>
      <c r="BF846" s="1"/>
      <c r="BG846" s="1"/>
      <c r="BH846" s="1"/>
      <c r="BI846" s="1"/>
      <c r="BJ846" s="1"/>
      <c r="BK846" s="1"/>
      <c r="BL846" s="1"/>
      <c r="BM846" s="1"/>
      <c r="BN846" s="1"/>
      <c r="BO846" s="1"/>
      <c r="BP846" s="1"/>
      <c r="BQ846" s="1"/>
      <c r="BR846" s="1"/>
      <c r="BS846" s="1"/>
      <c r="BT846" s="1"/>
    </row>
    <row r="847" spans="1:72" ht="15.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c r="AQ847" s="1"/>
      <c r="AR847" s="1"/>
      <c r="AS847" s="1"/>
      <c r="AT847" s="1"/>
      <c r="AU847" s="1"/>
      <c r="AV847" s="1"/>
      <c r="AW847" s="1"/>
      <c r="AX847" s="1"/>
      <c r="AY847" s="1"/>
      <c r="AZ847" s="1"/>
      <c r="BA847" s="1"/>
      <c r="BB847" s="1"/>
      <c r="BC847" s="1"/>
      <c r="BD847" s="1"/>
      <c r="BE847" s="1"/>
      <c r="BF847" s="1"/>
      <c r="BG847" s="1"/>
      <c r="BH847" s="1"/>
      <c r="BI847" s="1"/>
      <c r="BJ847" s="1"/>
      <c r="BK847" s="1"/>
      <c r="BL847" s="1"/>
      <c r="BM847" s="1"/>
      <c r="BN847" s="1"/>
      <c r="BO847" s="1"/>
      <c r="BP847" s="1"/>
      <c r="BQ847" s="1"/>
      <c r="BR847" s="1"/>
      <c r="BS847" s="1"/>
      <c r="BT847" s="1"/>
    </row>
    <row r="848" spans="1:72" ht="15.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c r="AQ848" s="1"/>
      <c r="AR848" s="1"/>
      <c r="AS848" s="1"/>
      <c r="AT848" s="1"/>
      <c r="AU848" s="1"/>
      <c r="AV848" s="1"/>
      <c r="AW848" s="1"/>
      <c r="AX848" s="1"/>
      <c r="AY848" s="1"/>
      <c r="AZ848" s="1"/>
      <c r="BA848" s="1"/>
      <c r="BB848" s="1"/>
      <c r="BC848" s="1"/>
      <c r="BD848" s="1"/>
      <c r="BE848" s="1"/>
      <c r="BF848" s="1"/>
      <c r="BG848" s="1"/>
      <c r="BH848" s="1"/>
      <c r="BI848" s="1"/>
      <c r="BJ848" s="1"/>
      <c r="BK848" s="1"/>
      <c r="BL848" s="1"/>
      <c r="BM848" s="1"/>
      <c r="BN848" s="1"/>
      <c r="BO848" s="1"/>
      <c r="BP848" s="1"/>
      <c r="BQ848" s="1"/>
      <c r="BR848" s="1"/>
      <c r="BS848" s="1"/>
      <c r="BT848" s="1"/>
    </row>
    <row r="849" spans="1:72" ht="15.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c r="AQ849" s="1"/>
      <c r="AR849" s="1"/>
      <c r="AS849" s="1"/>
      <c r="AT849" s="1"/>
      <c r="AU849" s="1"/>
      <c r="AV849" s="1"/>
      <c r="AW849" s="1"/>
      <c r="AX849" s="1"/>
      <c r="AY849" s="1"/>
      <c r="AZ849" s="1"/>
      <c r="BA849" s="1"/>
      <c r="BB849" s="1"/>
      <c r="BC849" s="1"/>
      <c r="BD849" s="1"/>
      <c r="BE849" s="1"/>
      <c r="BF849" s="1"/>
      <c r="BG849" s="1"/>
      <c r="BH849" s="1"/>
      <c r="BI849" s="1"/>
      <c r="BJ849" s="1"/>
      <c r="BK849" s="1"/>
      <c r="BL849" s="1"/>
      <c r="BM849" s="1"/>
      <c r="BN849" s="1"/>
      <c r="BO849" s="1"/>
      <c r="BP849" s="1"/>
      <c r="BQ849" s="1"/>
      <c r="BR849" s="1"/>
      <c r="BS849" s="1"/>
      <c r="BT849" s="1"/>
    </row>
    <row r="850" spans="1:72" ht="15.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c r="AQ850" s="1"/>
      <c r="AR850" s="1"/>
      <c r="AS850" s="1"/>
      <c r="AT850" s="1"/>
      <c r="AU850" s="1"/>
      <c r="AV850" s="1"/>
      <c r="AW850" s="1"/>
      <c r="AX850" s="1"/>
      <c r="AY850" s="1"/>
      <c r="AZ850" s="1"/>
      <c r="BA850" s="1"/>
      <c r="BB850" s="1"/>
      <c r="BC850" s="1"/>
      <c r="BD850" s="1"/>
      <c r="BE850" s="1"/>
      <c r="BF850" s="1"/>
      <c r="BG850" s="1"/>
      <c r="BH850" s="1"/>
      <c r="BI850" s="1"/>
      <c r="BJ850" s="1"/>
      <c r="BK850" s="1"/>
      <c r="BL850" s="1"/>
      <c r="BM850" s="1"/>
      <c r="BN850" s="1"/>
      <c r="BO850" s="1"/>
      <c r="BP850" s="1"/>
      <c r="BQ850" s="1"/>
      <c r="BR850" s="1"/>
      <c r="BS850" s="1"/>
      <c r="BT850" s="1"/>
    </row>
    <row r="851" spans="1:72" ht="15.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c r="AQ851" s="1"/>
      <c r="AR851" s="1"/>
      <c r="AS851" s="1"/>
      <c r="AT851" s="1"/>
      <c r="AU851" s="1"/>
      <c r="AV851" s="1"/>
      <c r="AW851" s="1"/>
      <c r="AX851" s="1"/>
      <c r="AY851" s="1"/>
      <c r="AZ851" s="1"/>
      <c r="BA851" s="1"/>
      <c r="BB851" s="1"/>
      <c r="BC851" s="1"/>
      <c r="BD851" s="1"/>
      <c r="BE851" s="1"/>
      <c r="BF851" s="1"/>
      <c r="BG851" s="1"/>
      <c r="BH851" s="1"/>
      <c r="BI851" s="1"/>
      <c r="BJ851" s="1"/>
      <c r="BK851" s="1"/>
      <c r="BL851" s="1"/>
      <c r="BM851" s="1"/>
      <c r="BN851" s="1"/>
      <c r="BO851" s="1"/>
      <c r="BP851" s="1"/>
      <c r="BQ851" s="1"/>
      <c r="BR851" s="1"/>
      <c r="BS851" s="1"/>
      <c r="BT851" s="1"/>
    </row>
    <row r="852" spans="1:72" ht="15.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c r="AQ852" s="1"/>
      <c r="AR852" s="1"/>
      <c r="AS852" s="1"/>
      <c r="AT852" s="1"/>
      <c r="AU852" s="1"/>
      <c r="AV852" s="1"/>
      <c r="AW852" s="1"/>
      <c r="AX852" s="1"/>
      <c r="AY852" s="1"/>
      <c r="AZ852" s="1"/>
      <c r="BA852" s="1"/>
      <c r="BB852" s="1"/>
      <c r="BC852" s="1"/>
      <c r="BD852" s="1"/>
      <c r="BE852" s="1"/>
      <c r="BF852" s="1"/>
      <c r="BG852" s="1"/>
      <c r="BH852" s="1"/>
      <c r="BI852" s="1"/>
      <c r="BJ852" s="1"/>
      <c r="BK852" s="1"/>
      <c r="BL852" s="1"/>
      <c r="BM852" s="1"/>
      <c r="BN852" s="1"/>
      <c r="BO852" s="1"/>
      <c r="BP852" s="1"/>
      <c r="BQ852" s="1"/>
      <c r="BR852" s="1"/>
      <c r="BS852" s="1"/>
      <c r="BT852" s="1"/>
    </row>
    <row r="853" spans="1:72" ht="15.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c r="AQ853" s="1"/>
      <c r="AR853" s="1"/>
      <c r="AS853" s="1"/>
      <c r="AT853" s="1"/>
      <c r="AU853" s="1"/>
      <c r="AV853" s="1"/>
      <c r="AW853" s="1"/>
      <c r="AX853" s="1"/>
      <c r="AY853" s="1"/>
      <c r="AZ853" s="1"/>
      <c r="BA853" s="1"/>
      <c r="BB853" s="1"/>
      <c r="BC853" s="1"/>
      <c r="BD853" s="1"/>
      <c r="BE853" s="1"/>
      <c r="BF853" s="1"/>
      <c r="BG853" s="1"/>
      <c r="BH853" s="1"/>
      <c r="BI853" s="1"/>
      <c r="BJ853" s="1"/>
      <c r="BK853" s="1"/>
      <c r="BL853" s="1"/>
      <c r="BM853" s="1"/>
      <c r="BN853" s="1"/>
      <c r="BO853" s="1"/>
      <c r="BP853" s="1"/>
      <c r="BQ853" s="1"/>
      <c r="BR853" s="1"/>
      <c r="BS853" s="1"/>
      <c r="BT853" s="1"/>
    </row>
    <row r="854" spans="1:72" ht="15.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c r="AQ854" s="1"/>
      <c r="AR854" s="1"/>
      <c r="AS854" s="1"/>
      <c r="AT854" s="1"/>
      <c r="AU854" s="1"/>
      <c r="AV854" s="1"/>
      <c r="AW854" s="1"/>
      <c r="AX854" s="1"/>
      <c r="AY854" s="1"/>
      <c r="AZ854" s="1"/>
      <c r="BA854" s="1"/>
      <c r="BB854" s="1"/>
      <c r="BC854" s="1"/>
      <c r="BD854" s="1"/>
      <c r="BE854" s="1"/>
      <c r="BF854" s="1"/>
      <c r="BG854" s="1"/>
      <c r="BH854" s="1"/>
      <c r="BI854" s="1"/>
      <c r="BJ854" s="1"/>
      <c r="BK854" s="1"/>
      <c r="BL854" s="1"/>
      <c r="BM854" s="1"/>
      <c r="BN854" s="1"/>
      <c r="BO854" s="1"/>
      <c r="BP854" s="1"/>
      <c r="BQ854" s="1"/>
      <c r="BR854" s="1"/>
      <c r="BS854" s="1"/>
      <c r="BT854" s="1"/>
    </row>
    <row r="855" spans="1:72" ht="15.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c r="AQ855" s="1"/>
      <c r="AR855" s="1"/>
      <c r="AS855" s="1"/>
      <c r="AT855" s="1"/>
      <c r="AU855" s="1"/>
      <c r="AV855" s="1"/>
      <c r="AW855" s="1"/>
      <c r="AX855" s="1"/>
      <c r="AY855" s="1"/>
      <c r="AZ855" s="1"/>
      <c r="BA855" s="1"/>
      <c r="BB855" s="1"/>
      <c r="BC855" s="1"/>
      <c r="BD855" s="1"/>
      <c r="BE855" s="1"/>
      <c r="BF855" s="1"/>
      <c r="BG855" s="1"/>
      <c r="BH855" s="1"/>
      <c r="BI855" s="1"/>
      <c r="BJ855" s="1"/>
      <c r="BK855" s="1"/>
      <c r="BL855" s="1"/>
      <c r="BM855" s="1"/>
      <c r="BN855" s="1"/>
      <c r="BO855" s="1"/>
      <c r="BP855" s="1"/>
      <c r="BQ855" s="1"/>
      <c r="BR855" s="1"/>
      <c r="BS855" s="1"/>
      <c r="BT855" s="1"/>
    </row>
    <row r="856" spans="1:72" ht="15.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c r="AQ856" s="1"/>
      <c r="AR856" s="1"/>
      <c r="AS856" s="1"/>
      <c r="AT856" s="1"/>
      <c r="AU856" s="1"/>
      <c r="AV856" s="1"/>
      <c r="AW856" s="1"/>
      <c r="AX856" s="1"/>
      <c r="AY856" s="1"/>
      <c r="AZ856" s="1"/>
      <c r="BA856" s="1"/>
      <c r="BB856" s="1"/>
      <c r="BC856" s="1"/>
      <c r="BD856" s="1"/>
      <c r="BE856" s="1"/>
      <c r="BF856" s="1"/>
      <c r="BG856" s="1"/>
      <c r="BH856" s="1"/>
      <c r="BI856" s="1"/>
      <c r="BJ856" s="1"/>
      <c r="BK856" s="1"/>
      <c r="BL856" s="1"/>
      <c r="BM856" s="1"/>
      <c r="BN856" s="1"/>
      <c r="BO856" s="1"/>
      <c r="BP856" s="1"/>
      <c r="BQ856" s="1"/>
      <c r="BR856" s="1"/>
      <c r="BS856" s="1"/>
      <c r="BT856" s="1"/>
    </row>
    <row r="857" spans="1:72" ht="15.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c r="AQ857" s="1"/>
      <c r="AR857" s="1"/>
      <c r="AS857" s="1"/>
      <c r="AT857" s="1"/>
      <c r="AU857" s="1"/>
      <c r="AV857" s="1"/>
      <c r="AW857" s="1"/>
      <c r="AX857" s="1"/>
      <c r="AY857" s="1"/>
      <c r="AZ857" s="1"/>
      <c r="BA857" s="1"/>
      <c r="BB857" s="1"/>
      <c r="BC857" s="1"/>
      <c r="BD857" s="1"/>
      <c r="BE857" s="1"/>
      <c r="BF857" s="1"/>
      <c r="BG857" s="1"/>
      <c r="BH857" s="1"/>
      <c r="BI857" s="1"/>
      <c r="BJ857" s="1"/>
      <c r="BK857" s="1"/>
      <c r="BL857" s="1"/>
      <c r="BM857" s="1"/>
      <c r="BN857" s="1"/>
      <c r="BO857" s="1"/>
      <c r="BP857" s="1"/>
      <c r="BQ857" s="1"/>
      <c r="BR857" s="1"/>
      <c r="BS857" s="1"/>
      <c r="BT857" s="1"/>
    </row>
    <row r="858" spans="1:72" ht="15.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c r="AQ858" s="1"/>
      <c r="AR858" s="1"/>
      <c r="AS858" s="1"/>
      <c r="AT858" s="1"/>
      <c r="AU858" s="1"/>
      <c r="AV858" s="1"/>
      <c r="AW858" s="1"/>
      <c r="AX858" s="1"/>
      <c r="AY858" s="1"/>
      <c r="AZ858" s="1"/>
      <c r="BA858" s="1"/>
      <c r="BB858" s="1"/>
      <c r="BC858" s="1"/>
      <c r="BD858" s="1"/>
      <c r="BE858" s="1"/>
      <c r="BF858" s="1"/>
      <c r="BG858" s="1"/>
      <c r="BH858" s="1"/>
      <c r="BI858" s="1"/>
      <c r="BJ858" s="1"/>
      <c r="BK858" s="1"/>
      <c r="BL858" s="1"/>
      <c r="BM858" s="1"/>
      <c r="BN858" s="1"/>
      <c r="BO858" s="1"/>
      <c r="BP858" s="1"/>
      <c r="BQ858" s="1"/>
      <c r="BR858" s="1"/>
      <c r="BS858" s="1"/>
      <c r="BT858" s="1"/>
    </row>
    <row r="859" spans="1:72" ht="15.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c r="AQ859" s="1"/>
      <c r="AR859" s="1"/>
      <c r="AS859" s="1"/>
      <c r="AT859" s="1"/>
      <c r="AU859" s="1"/>
      <c r="AV859" s="1"/>
      <c r="AW859" s="1"/>
      <c r="AX859" s="1"/>
      <c r="AY859" s="1"/>
      <c r="AZ859" s="1"/>
      <c r="BA859" s="1"/>
      <c r="BB859" s="1"/>
      <c r="BC859" s="1"/>
      <c r="BD859" s="1"/>
      <c r="BE859" s="1"/>
      <c r="BF859" s="1"/>
      <c r="BG859" s="1"/>
      <c r="BH859" s="1"/>
      <c r="BI859" s="1"/>
      <c r="BJ859" s="1"/>
      <c r="BK859" s="1"/>
      <c r="BL859" s="1"/>
      <c r="BM859" s="1"/>
      <c r="BN859" s="1"/>
      <c r="BO859" s="1"/>
      <c r="BP859" s="1"/>
      <c r="BQ859" s="1"/>
      <c r="BR859" s="1"/>
      <c r="BS859" s="1"/>
      <c r="BT859" s="1"/>
    </row>
    <row r="860" spans="1:72" ht="15.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c r="AQ860" s="1"/>
      <c r="AR860" s="1"/>
      <c r="AS860" s="1"/>
      <c r="AT860" s="1"/>
      <c r="AU860" s="1"/>
      <c r="AV860" s="1"/>
      <c r="AW860" s="1"/>
      <c r="AX860" s="1"/>
      <c r="AY860" s="1"/>
      <c r="AZ860" s="1"/>
      <c r="BA860" s="1"/>
      <c r="BB860" s="1"/>
      <c r="BC860" s="1"/>
      <c r="BD860" s="1"/>
      <c r="BE860" s="1"/>
      <c r="BF860" s="1"/>
      <c r="BG860" s="1"/>
      <c r="BH860" s="1"/>
      <c r="BI860" s="1"/>
      <c r="BJ860" s="1"/>
      <c r="BK860" s="1"/>
      <c r="BL860" s="1"/>
      <c r="BM860" s="1"/>
      <c r="BN860" s="1"/>
      <c r="BO860" s="1"/>
      <c r="BP860" s="1"/>
      <c r="BQ860" s="1"/>
      <c r="BR860" s="1"/>
      <c r="BS860" s="1"/>
      <c r="BT860" s="1"/>
    </row>
    <row r="861" spans="1:72" ht="15.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c r="AQ861" s="1"/>
      <c r="AR861" s="1"/>
      <c r="AS861" s="1"/>
      <c r="AT861" s="1"/>
      <c r="AU861" s="1"/>
      <c r="AV861" s="1"/>
      <c r="AW861" s="1"/>
      <c r="AX861" s="1"/>
      <c r="AY861" s="1"/>
      <c r="AZ861" s="1"/>
      <c r="BA861" s="1"/>
      <c r="BB861" s="1"/>
      <c r="BC861" s="1"/>
      <c r="BD861" s="1"/>
      <c r="BE861" s="1"/>
      <c r="BF861" s="1"/>
      <c r="BG861" s="1"/>
      <c r="BH861" s="1"/>
      <c r="BI861" s="1"/>
      <c r="BJ861" s="1"/>
      <c r="BK861" s="1"/>
      <c r="BL861" s="1"/>
      <c r="BM861" s="1"/>
      <c r="BN861" s="1"/>
      <c r="BO861" s="1"/>
      <c r="BP861" s="1"/>
      <c r="BQ861" s="1"/>
      <c r="BR861" s="1"/>
      <c r="BS861" s="1"/>
      <c r="BT861" s="1"/>
    </row>
    <row r="862" spans="1:72" ht="15.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c r="AQ862" s="1"/>
      <c r="AR862" s="1"/>
      <c r="AS862" s="1"/>
      <c r="AT862" s="1"/>
      <c r="AU862" s="1"/>
      <c r="AV862" s="1"/>
      <c r="AW862" s="1"/>
      <c r="AX862" s="1"/>
      <c r="AY862" s="1"/>
      <c r="AZ862" s="1"/>
      <c r="BA862" s="1"/>
      <c r="BB862" s="1"/>
      <c r="BC862" s="1"/>
      <c r="BD862" s="1"/>
      <c r="BE862" s="1"/>
      <c r="BF862" s="1"/>
      <c r="BG862" s="1"/>
      <c r="BH862" s="1"/>
      <c r="BI862" s="1"/>
      <c r="BJ862" s="1"/>
      <c r="BK862" s="1"/>
      <c r="BL862" s="1"/>
      <c r="BM862" s="1"/>
      <c r="BN862" s="1"/>
      <c r="BO862" s="1"/>
      <c r="BP862" s="1"/>
      <c r="BQ862" s="1"/>
      <c r="BR862" s="1"/>
      <c r="BS862" s="1"/>
      <c r="BT862" s="1"/>
    </row>
    <row r="863" spans="1:72" ht="15.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c r="AQ863" s="1"/>
      <c r="AR863" s="1"/>
      <c r="AS863" s="1"/>
      <c r="AT863" s="1"/>
      <c r="AU863" s="1"/>
      <c r="AV863" s="1"/>
      <c r="AW863" s="1"/>
      <c r="AX863" s="1"/>
      <c r="AY863" s="1"/>
      <c r="AZ863" s="1"/>
      <c r="BA863" s="1"/>
      <c r="BB863" s="1"/>
      <c r="BC863" s="1"/>
      <c r="BD863" s="1"/>
      <c r="BE863" s="1"/>
      <c r="BF863" s="1"/>
      <c r="BG863" s="1"/>
      <c r="BH863" s="1"/>
      <c r="BI863" s="1"/>
      <c r="BJ863" s="1"/>
      <c r="BK863" s="1"/>
      <c r="BL863" s="1"/>
      <c r="BM863" s="1"/>
      <c r="BN863" s="1"/>
      <c r="BO863" s="1"/>
      <c r="BP863" s="1"/>
      <c r="BQ863" s="1"/>
      <c r="BR863" s="1"/>
      <c r="BS863" s="1"/>
      <c r="BT863" s="1"/>
    </row>
    <row r="864" spans="1:72" ht="15.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c r="AQ864" s="1"/>
      <c r="AR864" s="1"/>
      <c r="AS864" s="1"/>
      <c r="AT864" s="1"/>
      <c r="AU864" s="1"/>
      <c r="AV864" s="1"/>
      <c r="AW864" s="1"/>
      <c r="AX864" s="1"/>
      <c r="AY864" s="1"/>
      <c r="AZ864" s="1"/>
      <c r="BA864" s="1"/>
      <c r="BB864" s="1"/>
      <c r="BC864" s="1"/>
      <c r="BD864" s="1"/>
      <c r="BE864" s="1"/>
      <c r="BF864" s="1"/>
      <c r="BG864" s="1"/>
      <c r="BH864" s="1"/>
      <c r="BI864" s="1"/>
      <c r="BJ864" s="1"/>
      <c r="BK864" s="1"/>
      <c r="BL864" s="1"/>
      <c r="BM864" s="1"/>
      <c r="BN864" s="1"/>
      <c r="BO864" s="1"/>
      <c r="BP864" s="1"/>
      <c r="BQ864" s="1"/>
      <c r="BR864" s="1"/>
      <c r="BS864" s="1"/>
      <c r="BT864" s="1"/>
    </row>
    <row r="865" spans="1:72" ht="15.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c r="AQ865" s="1"/>
      <c r="AR865" s="1"/>
      <c r="AS865" s="1"/>
      <c r="AT865" s="1"/>
      <c r="AU865" s="1"/>
      <c r="AV865" s="1"/>
      <c r="AW865" s="1"/>
      <c r="AX865" s="1"/>
      <c r="AY865" s="1"/>
      <c r="AZ865" s="1"/>
      <c r="BA865" s="1"/>
      <c r="BB865" s="1"/>
      <c r="BC865" s="1"/>
      <c r="BD865" s="1"/>
      <c r="BE865" s="1"/>
      <c r="BF865" s="1"/>
      <c r="BG865" s="1"/>
      <c r="BH865" s="1"/>
      <c r="BI865" s="1"/>
      <c r="BJ865" s="1"/>
      <c r="BK865" s="1"/>
      <c r="BL865" s="1"/>
      <c r="BM865" s="1"/>
      <c r="BN865" s="1"/>
      <c r="BO865" s="1"/>
      <c r="BP865" s="1"/>
      <c r="BQ865" s="1"/>
      <c r="BR865" s="1"/>
      <c r="BS865" s="1"/>
      <c r="BT865" s="1"/>
    </row>
    <row r="866" spans="1:72" ht="15.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c r="AQ866" s="1"/>
      <c r="AR866" s="1"/>
      <c r="AS866" s="1"/>
      <c r="AT866" s="1"/>
      <c r="AU866" s="1"/>
      <c r="AV866" s="1"/>
      <c r="AW866" s="1"/>
      <c r="AX866" s="1"/>
      <c r="AY866" s="1"/>
      <c r="AZ866" s="1"/>
      <c r="BA866" s="1"/>
      <c r="BB866" s="1"/>
      <c r="BC866" s="1"/>
      <c r="BD866" s="1"/>
      <c r="BE866" s="1"/>
      <c r="BF866" s="1"/>
      <c r="BG866" s="1"/>
      <c r="BH866" s="1"/>
      <c r="BI866" s="1"/>
      <c r="BJ866" s="1"/>
      <c r="BK866" s="1"/>
      <c r="BL866" s="1"/>
      <c r="BM866" s="1"/>
      <c r="BN866" s="1"/>
      <c r="BO866" s="1"/>
      <c r="BP866" s="1"/>
      <c r="BQ866" s="1"/>
      <c r="BR866" s="1"/>
      <c r="BS866" s="1"/>
      <c r="BT866" s="1"/>
    </row>
    <row r="867" spans="1:72" ht="15.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c r="AQ867" s="1"/>
      <c r="AR867" s="1"/>
      <c r="AS867" s="1"/>
      <c r="AT867" s="1"/>
      <c r="AU867" s="1"/>
      <c r="AV867" s="1"/>
      <c r="AW867" s="1"/>
      <c r="AX867" s="1"/>
      <c r="AY867" s="1"/>
      <c r="AZ867" s="1"/>
      <c r="BA867" s="1"/>
      <c r="BB867" s="1"/>
      <c r="BC867" s="1"/>
      <c r="BD867" s="1"/>
      <c r="BE867" s="1"/>
      <c r="BF867" s="1"/>
      <c r="BG867" s="1"/>
      <c r="BH867" s="1"/>
      <c r="BI867" s="1"/>
      <c r="BJ867" s="1"/>
      <c r="BK867" s="1"/>
      <c r="BL867" s="1"/>
      <c r="BM867" s="1"/>
      <c r="BN867" s="1"/>
      <c r="BO867" s="1"/>
      <c r="BP867" s="1"/>
      <c r="BQ867" s="1"/>
      <c r="BR867" s="1"/>
      <c r="BS867" s="1"/>
      <c r="BT867" s="1"/>
    </row>
    <row r="868" spans="1:72" ht="15.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c r="AQ868" s="1"/>
      <c r="AR868" s="1"/>
      <c r="AS868" s="1"/>
      <c r="AT868" s="1"/>
      <c r="AU868" s="1"/>
      <c r="AV868" s="1"/>
      <c r="AW868" s="1"/>
      <c r="AX868" s="1"/>
      <c r="AY868" s="1"/>
      <c r="AZ868" s="1"/>
      <c r="BA868" s="1"/>
      <c r="BB868" s="1"/>
      <c r="BC868" s="1"/>
      <c r="BD868" s="1"/>
      <c r="BE868" s="1"/>
      <c r="BF868" s="1"/>
      <c r="BG868" s="1"/>
      <c r="BH868" s="1"/>
      <c r="BI868" s="1"/>
      <c r="BJ868" s="1"/>
      <c r="BK868" s="1"/>
      <c r="BL868" s="1"/>
      <c r="BM868" s="1"/>
      <c r="BN868" s="1"/>
      <c r="BO868" s="1"/>
      <c r="BP868" s="1"/>
      <c r="BQ868" s="1"/>
      <c r="BR868" s="1"/>
      <c r="BS868" s="1"/>
      <c r="BT868" s="1"/>
    </row>
    <row r="869" spans="1:72" ht="15.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c r="AQ869" s="1"/>
      <c r="AR869" s="1"/>
      <c r="AS869" s="1"/>
      <c r="AT869" s="1"/>
      <c r="AU869" s="1"/>
      <c r="AV869" s="1"/>
      <c r="AW869" s="1"/>
      <c r="AX869" s="1"/>
      <c r="AY869" s="1"/>
      <c r="AZ869" s="1"/>
      <c r="BA869" s="1"/>
      <c r="BB869" s="1"/>
      <c r="BC869" s="1"/>
      <c r="BD869" s="1"/>
      <c r="BE869" s="1"/>
      <c r="BF869" s="1"/>
      <c r="BG869" s="1"/>
      <c r="BH869" s="1"/>
      <c r="BI869" s="1"/>
      <c r="BJ869" s="1"/>
      <c r="BK869" s="1"/>
      <c r="BL869" s="1"/>
      <c r="BM869" s="1"/>
      <c r="BN869" s="1"/>
      <c r="BO869" s="1"/>
      <c r="BP869" s="1"/>
      <c r="BQ869" s="1"/>
      <c r="BR869" s="1"/>
      <c r="BS869" s="1"/>
      <c r="BT869" s="1"/>
    </row>
    <row r="870" spans="1:72" ht="15.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c r="AQ870" s="1"/>
      <c r="AR870" s="1"/>
      <c r="AS870" s="1"/>
      <c r="AT870" s="1"/>
      <c r="AU870" s="1"/>
      <c r="AV870" s="1"/>
      <c r="AW870" s="1"/>
      <c r="AX870" s="1"/>
      <c r="AY870" s="1"/>
      <c r="AZ870" s="1"/>
      <c r="BA870" s="1"/>
      <c r="BB870" s="1"/>
      <c r="BC870" s="1"/>
      <c r="BD870" s="1"/>
      <c r="BE870" s="1"/>
      <c r="BF870" s="1"/>
      <c r="BG870" s="1"/>
      <c r="BH870" s="1"/>
      <c r="BI870" s="1"/>
      <c r="BJ870" s="1"/>
      <c r="BK870" s="1"/>
      <c r="BL870" s="1"/>
      <c r="BM870" s="1"/>
      <c r="BN870" s="1"/>
      <c r="BO870" s="1"/>
      <c r="BP870" s="1"/>
      <c r="BQ870" s="1"/>
      <c r="BR870" s="1"/>
      <c r="BS870" s="1"/>
      <c r="BT870" s="1"/>
    </row>
    <row r="871" spans="1:72" ht="15.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c r="AQ871" s="1"/>
      <c r="AR871" s="1"/>
      <c r="AS871" s="1"/>
      <c r="AT871" s="1"/>
      <c r="AU871" s="1"/>
      <c r="AV871" s="1"/>
      <c r="AW871" s="1"/>
      <c r="AX871" s="1"/>
      <c r="AY871" s="1"/>
      <c r="AZ871" s="1"/>
      <c r="BA871" s="1"/>
      <c r="BB871" s="1"/>
      <c r="BC871" s="1"/>
      <c r="BD871" s="1"/>
      <c r="BE871" s="1"/>
      <c r="BF871" s="1"/>
      <c r="BG871" s="1"/>
      <c r="BH871" s="1"/>
      <c r="BI871" s="1"/>
      <c r="BJ871" s="1"/>
      <c r="BK871" s="1"/>
      <c r="BL871" s="1"/>
      <c r="BM871" s="1"/>
      <c r="BN871" s="1"/>
      <c r="BO871" s="1"/>
      <c r="BP871" s="1"/>
      <c r="BQ871" s="1"/>
      <c r="BR871" s="1"/>
      <c r="BS871" s="1"/>
      <c r="BT871" s="1"/>
    </row>
    <row r="872" spans="1:72" ht="15.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c r="AQ872" s="1"/>
      <c r="AR872" s="1"/>
      <c r="AS872" s="1"/>
      <c r="AT872" s="1"/>
      <c r="AU872" s="1"/>
      <c r="AV872" s="1"/>
      <c r="AW872" s="1"/>
      <c r="AX872" s="1"/>
      <c r="AY872" s="1"/>
      <c r="AZ872" s="1"/>
      <c r="BA872" s="1"/>
      <c r="BB872" s="1"/>
      <c r="BC872" s="1"/>
      <c r="BD872" s="1"/>
      <c r="BE872" s="1"/>
      <c r="BF872" s="1"/>
      <c r="BG872" s="1"/>
      <c r="BH872" s="1"/>
      <c r="BI872" s="1"/>
      <c r="BJ872" s="1"/>
      <c r="BK872" s="1"/>
      <c r="BL872" s="1"/>
      <c r="BM872" s="1"/>
      <c r="BN872" s="1"/>
      <c r="BO872" s="1"/>
      <c r="BP872" s="1"/>
      <c r="BQ872" s="1"/>
      <c r="BR872" s="1"/>
      <c r="BS872" s="1"/>
      <c r="BT872" s="1"/>
    </row>
    <row r="873" spans="1:72" ht="15.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c r="AQ873" s="1"/>
      <c r="AR873" s="1"/>
      <c r="AS873" s="1"/>
      <c r="AT873" s="1"/>
      <c r="AU873" s="1"/>
      <c r="AV873" s="1"/>
      <c r="AW873" s="1"/>
      <c r="AX873" s="1"/>
      <c r="AY873" s="1"/>
      <c r="AZ873" s="1"/>
      <c r="BA873" s="1"/>
      <c r="BB873" s="1"/>
      <c r="BC873" s="1"/>
      <c r="BD873" s="1"/>
      <c r="BE873" s="1"/>
      <c r="BF873" s="1"/>
      <c r="BG873" s="1"/>
      <c r="BH873" s="1"/>
      <c r="BI873" s="1"/>
      <c r="BJ873" s="1"/>
      <c r="BK873" s="1"/>
      <c r="BL873" s="1"/>
      <c r="BM873" s="1"/>
      <c r="BN873" s="1"/>
      <c r="BO873" s="1"/>
      <c r="BP873" s="1"/>
      <c r="BQ873" s="1"/>
      <c r="BR873" s="1"/>
      <c r="BS873" s="1"/>
      <c r="BT873" s="1"/>
    </row>
    <row r="874" spans="1:72" ht="15.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c r="AQ874" s="1"/>
      <c r="AR874" s="1"/>
      <c r="AS874" s="1"/>
      <c r="AT874" s="1"/>
      <c r="AU874" s="1"/>
      <c r="AV874" s="1"/>
      <c r="AW874" s="1"/>
      <c r="AX874" s="1"/>
      <c r="AY874" s="1"/>
      <c r="AZ874" s="1"/>
      <c r="BA874" s="1"/>
      <c r="BB874" s="1"/>
      <c r="BC874" s="1"/>
      <c r="BD874" s="1"/>
      <c r="BE874" s="1"/>
      <c r="BF874" s="1"/>
      <c r="BG874" s="1"/>
      <c r="BH874" s="1"/>
      <c r="BI874" s="1"/>
      <c r="BJ874" s="1"/>
      <c r="BK874" s="1"/>
      <c r="BL874" s="1"/>
      <c r="BM874" s="1"/>
      <c r="BN874" s="1"/>
      <c r="BO874" s="1"/>
      <c r="BP874" s="1"/>
      <c r="BQ874" s="1"/>
      <c r="BR874" s="1"/>
      <c r="BS874" s="1"/>
      <c r="BT874" s="1"/>
    </row>
    <row r="875" spans="1:72" ht="15.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c r="AQ875" s="1"/>
      <c r="AR875" s="1"/>
      <c r="AS875" s="1"/>
      <c r="AT875" s="1"/>
      <c r="AU875" s="1"/>
      <c r="AV875" s="1"/>
      <c r="AW875" s="1"/>
      <c r="AX875" s="1"/>
      <c r="AY875" s="1"/>
      <c r="AZ875" s="1"/>
      <c r="BA875" s="1"/>
      <c r="BB875" s="1"/>
      <c r="BC875" s="1"/>
      <c r="BD875" s="1"/>
      <c r="BE875" s="1"/>
      <c r="BF875" s="1"/>
      <c r="BG875" s="1"/>
      <c r="BH875" s="1"/>
      <c r="BI875" s="1"/>
      <c r="BJ875" s="1"/>
      <c r="BK875" s="1"/>
      <c r="BL875" s="1"/>
      <c r="BM875" s="1"/>
      <c r="BN875" s="1"/>
      <c r="BO875" s="1"/>
      <c r="BP875" s="1"/>
      <c r="BQ875" s="1"/>
      <c r="BR875" s="1"/>
      <c r="BS875" s="1"/>
      <c r="BT875" s="1"/>
    </row>
    <row r="876" spans="1:72" ht="15.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P876" s="1"/>
      <c r="AQ876" s="1"/>
      <c r="AR876" s="1"/>
      <c r="AS876" s="1"/>
      <c r="AT876" s="1"/>
      <c r="AU876" s="1"/>
      <c r="AV876" s="1"/>
      <c r="AW876" s="1"/>
      <c r="AX876" s="1"/>
      <c r="AY876" s="1"/>
      <c r="AZ876" s="1"/>
      <c r="BA876" s="1"/>
      <c r="BB876" s="1"/>
      <c r="BC876" s="1"/>
      <c r="BD876" s="1"/>
      <c r="BE876" s="1"/>
      <c r="BF876" s="1"/>
      <c r="BG876" s="1"/>
      <c r="BH876" s="1"/>
      <c r="BI876" s="1"/>
      <c r="BJ876" s="1"/>
      <c r="BK876" s="1"/>
      <c r="BL876" s="1"/>
      <c r="BM876" s="1"/>
      <c r="BN876" s="1"/>
      <c r="BO876" s="1"/>
      <c r="BP876" s="1"/>
      <c r="BQ876" s="1"/>
      <c r="BR876" s="1"/>
      <c r="BS876" s="1"/>
      <c r="BT876" s="1"/>
    </row>
    <row r="877" spans="1:72" ht="15.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P877" s="1"/>
      <c r="AQ877" s="1"/>
      <c r="AR877" s="1"/>
      <c r="AS877" s="1"/>
      <c r="AT877" s="1"/>
      <c r="AU877" s="1"/>
      <c r="AV877" s="1"/>
      <c r="AW877" s="1"/>
      <c r="AX877" s="1"/>
      <c r="AY877" s="1"/>
      <c r="AZ877" s="1"/>
      <c r="BA877" s="1"/>
      <c r="BB877" s="1"/>
      <c r="BC877" s="1"/>
      <c r="BD877" s="1"/>
      <c r="BE877" s="1"/>
      <c r="BF877" s="1"/>
      <c r="BG877" s="1"/>
      <c r="BH877" s="1"/>
      <c r="BI877" s="1"/>
      <c r="BJ877" s="1"/>
      <c r="BK877" s="1"/>
      <c r="BL877" s="1"/>
      <c r="BM877" s="1"/>
      <c r="BN877" s="1"/>
      <c r="BO877" s="1"/>
      <c r="BP877" s="1"/>
      <c r="BQ877" s="1"/>
      <c r="BR877" s="1"/>
      <c r="BS877" s="1"/>
      <c r="BT877" s="1"/>
    </row>
    <row r="878" spans="1:72" ht="15.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P878" s="1"/>
      <c r="AQ878" s="1"/>
      <c r="AR878" s="1"/>
      <c r="AS878" s="1"/>
      <c r="AT878" s="1"/>
      <c r="AU878" s="1"/>
      <c r="AV878" s="1"/>
      <c r="AW878" s="1"/>
      <c r="AX878" s="1"/>
      <c r="AY878" s="1"/>
      <c r="AZ878" s="1"/>
      <c r="BA878" s="1"/>
      <c r="BB878" s="1"/>
      <c r="BC878" s="1"/>
      <c r="BD878" s="1"/>
      <c r="BE878" s="1"/>
      <c r="BF878" s="1"/>
      <c r="BG878" s="1"/>
      <c r="BH878" s="1"/>
      <c r="BI878" s="1"/>
      <c r="BJ878" s="1"/>
      <c r="BK878" s="1"/>
      <c r="BL878" s="1"/>
      <c r="BM878" s="1"/>
      <c r="BN878" s="1"/>
      <c r="BO878" s="1"/>
      <c r="BP878" s="1"/>
      <c r="BQ878" s="1"/>
      <c r="BR878" s="1"/>
      <c r="BS878" s="1"/>
      <c r="BT878" s="1"/>
    </row>
    <row r="879" spans="1:72" ht="15.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P879" s="1"/>
      <c r="AQ879" s="1"/>
      <c r="AR879" s="1"/>
      <c r="AS879" s="1"/>
      <c r="AT879" s="1"/>
      <c r="AU879" s="1"/>
      <c r="AV879" s="1"/>
      <c r="AW879" s="1"/>
      <c r="AX879" s="1"/>
      <c r="AY879" s="1"/>
      <c r="AZ879" s="1"/>
      <c r="BA879" s="1"/>
      <c r="BB879" s="1"/>
      <c r="BC879" s="1"/>
      <c r="BD879" s="1"/>
      <c r="BE879" s="1"/>
      <c r="BF879" s="1"/>
      <c r="BG879" s="1"/>
      <c r="BH879" s="1"/>
      <c r="BI879" s="1"/>
      <c r="BJ879" s="1"/>
      <c r="BK879" s="1"/>
      <c r="BL879" s="1"/>
      <c r="BM879" s="1"/>
      <c r="BN879" s="1"/>
      <c r="BO879" s="1"/>
      <c r="BP879" s="1"/>
      <c r="BQ879" s="1"/>
      <c r="BR879" s="1"/>
      <c r="BS879" s="1"/>
      <c r="BT879" s="1"/>
    </row>
    <row r="880" spans="1:72" ht="15.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P880" s="1"/>
      <c r="AQ880" s="1"/>
      <c r="AR880" s="1"/>
      <c r="AS880" s="1"/>
      <c r="AT880" s="1"/>
      <c r="AU880" s="1"/>
      <c r="AV880" s="1"/>
      <c r="AW880" s="1"/>
      <c r="AX880" s="1"/>
      <c r="AY880" s="1"/>
      <c r="AZ880" s="1"/>
      <c r="BA880" s="1"/>
      <c r="BB880" s="1"/>
      <c r="BC880" s="1"/>
      <c r="BD880" s="1"/>
      <c r="BE880" s="1"/>
      <c r="BF880" s="1"/>
      <c r="BG880" s="1"/>
      <c r="BH880" s="1"/>
      <c r="BI880" s="1"/>
      <c r="BJ880" s="1"/>
      <c r="BK880" s="1"/>
      <c r="BL880" s="1"/>
      <c r="BM880" s="1"/>
      <c r="BN880" s="1"/>
      <c r="BO880" s="1"/>
      <c r="BP880" s="1"/>
      <c r="BQ880" s="1"/>
      <c r="BR880" s="1"/>
      <c r="BS880" s="1"/>
      <c r="BT880" s="1"/>
    </row>
    <row r="881" spans="1:72" ht="15.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P881" s="1"/>
      <c r="AQ881" s="1"/>
      <c r="AR881" s="1"/>
      <c r="AS881" s="1"/>
      <c r="AT881" s="1"/>
      <c r="AU881" s="1"/>
      <c r="AV881" s="1"/>
      <c r="AW881" s="1"/>
      <c r="AX881" s="1"/>
      <c r="AY881" s="1"/>
      <c r="AZ881" s="1"/>
      <c r="BA881" s="1"/>
      <c r="BB881" s="1"/>
      <c r="BC881" s="1"/>
      <c r="BD881" s="1"/>
      <c r="BE881" s="1"/>
      <c r="BF881" s="1"/>
      <c r="BG881" s="1"/>
      <c r="BH881" s="1"/>
      <c r="BI881" s="1"/>
      <c r="BJ881" s="1"/>
      <c r="BK881" s="1"/>
      <c r="BL881" s="1"/>
      <c r="BM881" s="1"/>
      <c r="BN881" s="1"/>
      <c r="BO881" s="1"/>
      <c r="BP881" s="1"/>
      <c r="BQ881" s="1"/>
      <c r="BR881" s="1"/>
      <c r="BS881" s="1"/>
      <c r="BT881" s="1"/>
    </row>
    <row r="882" spans="1:72" ht="15.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P882" s="1"/>
      <c r="AQ882" s="1"/>
      <c r="AR882" s="1"/>
      <c r="AS882" s="1"/>
      <c r="AT882" s="1"/>
      <c r="AU882" s="1"/>
      <c r="AV882" s="1"/>
      <c r="AW882" s="1"/>
      <c r="AX882" s="1"/>
      <c r="AY882" s="1"/>
      <c r="AZ882" s="1"/>
      <c r="BA882" s="1"/>
      <c r="BB882" s="1"/>
      <c r="BC882" s="1"/>
      <c r="BD882" s="1"/>
      <c r="BE882" s="1"/>
      <c r="BF882" s="1"/>
      <c r="BG882" s="1"/>
      <c r="BH882" s="1"/>
      <c r="BI882" s="1"/>
      <c r="BJ882" s="1"/>
      <c r="BK882" s="1"/>
      <c r="BL882" s="1"/>
      <c r="BM882" s="1"/>
      <c r="BN882" s="1"/>
      <c r="BO882" s="1"/>
      <c r="BP882" s="1"/>
      <c r="BQ882" s="1"/>
      <c r="BR882" s="1"/>
      <c r="BS882" s="1"/>
      <c r="BT882" s="1"/>
    </row>
    <row r="883" spans="1:72" ht="15.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P883" s="1"/>
      <c r="AQ883" s="1"/>
      <c r="AR883" s="1"/>
      <c r="AS883" s="1"/>
      <c r="AT883" s="1"/>
      <c r="AU883" s="1"/>
      <c r="AV883" s="1"/>
      <c r="AW883" s="1"/>
      <c r="AX883" s="1"/>
      <c r="AY883" s="1"/>
      <c r="AZ883" s="1"/>
      <c r="BA883" s="1"/>
      <c r="BB883" s="1"/>
      <c r="BC883" s="1"/>
      <c r="BD883" s="1"/>
      <c r="BE883" s="1"/>
      <c r="BF883" s="1"/>
      <c r="BG883" s="1"/>
      <c r="BH883" s="1"/>
      <c r="BI883" s="1"/>
      <c r="BJ883" s="1"/>
      <c r="BK883" s="1"/>
      <c r="BL883" s="1"/>
      <c r="BM883" s="1"/>
      <c r="BN883" s="1"/>
      <c r="BO883" s="1"/>
      <c r="BP883" s="1"/>
      <c r="BQ883" s="1"/>
      <c r="BR883" s="1"/>
      <c r="BS883" s="1"/>
      <c r="BT883" s="1"/>
    </row>
    <row r="884" spans="1:72" ht="15.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P884" s="1"/>
      <c r="AQ884" s="1"/>
      <c r="AR884" s="1"/>
      <c r="AS884" s="1"/>
      <c r="AT884" s="1"/>
      <c r="AU884" s="1"/>
      <c r="AV884" s="1"/>
      <c r="AW884" s="1"/>
      <c r="AX884" s="1"/>
      <c r="AY884" s="1"/>
      <c r="AZ884" s="1"/>
      <c r="BA884" s="1"/>
      <c r="BB884" s="1"/>
      <c r="BC884" s="1"/>
      <c r="BD884" s="1"/>
      <c r="BE884" s="1"/>
      <c r="BF884" s="1"/>
      <c r="BG884" s="1"/>
      <c r="BH884" s="1"/>
      <c r="BI884" s="1"/>
      <c r="BJ884" s="1"/>
      <c r="BK884" s="1"/>
      <c r="BL884" s="1"/>
      <c r="BM884" s="1"/>
      <c r="BN884" s="1"/>
      <c r="BO884" s="1"/>
      <c r="BP884" s="1"/>
      <c r="BQ884" s="1"/>
      <c r="BR884" s="1"/>
      <c r="BS884" s="1"/>
      <c r="BT884" s="1"/>
    </row>
    <row r="885" spans="1:72" ht="15.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P885" s="1"/>
      <c r="AQ885" s="1"/>
      <c r="AR885" s="1"/>
      <c r="AS885" s="1"/>
      <c r="AT885" s="1"/>
      <c r="AU885" s="1"/>
      <c r="AV885" s="1"/>
      <c r="AW885" s="1"/>
      <c r="AX885" s="1"/>
      <c r="AY885" s="1"/>
      <c r="AZ885" s="1"/>
      <c r="BA885" s="1"/>
      <c r="BB885" s="1"/>
      <c r="BC885" s="1"/>
      <c r="BD885" s="1"/>
      <c r="BE885" s="1"/>
      <c r="BF885" s="1"/>
      <c r="BG885" s="1"/>
      <c r="BH885" s="1"/>
      <c r="BI885" s="1"/>
      <c r="BJ885" s="1"/>
      <c r="BK885" s="1"/>
      <c r="BL885" s="1"/>
      <c r="BM885" s="1"/>
      <c r="BN885" s="1"/>
      <c r="BO885" s="1"/>
      <c r="BP885" s="1"/>
      <c r="BQ885" s="1"/>
      <c r="BR885" s="1"/>
      <c r="BS885" s="1"/>
      <c r="BT885" s="1"/>
    </row>
    <row r="886" spans="1:72" ht="15.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c r="AQ886" s="1"/>
      <c r="AR886" s="1"/>
      <c r="AS886" s="1"/>
      <c r="AT886" s="1"/>
      <c r="AU886" s="1"/>
      <c r="AV886" s="1"/>
      <c r="AW886" s="1"/>
      <c r="AX886" s="1"/>
      <c r="AY886" s="1"/>
      <c r="AZ886" s="1"/>
      <c r="BA886" s="1"/>
      <c r="BB886" s="1"/>
      <c r="BC886" s="1"/>
      <c r="BD886" s="1"/>
      <c r="BE886" s="1"/>
      <c r="BF886" s="1"/>
      <c r="BG886" s="1"/>
      <c r="BH886" s="1"/>
      <c r="BI886" s="1"/>
      <c r="BJ886" s="1"/>
      <c r="BK886" s="1"/>
      <c r="BL886" s="1"/>
      <c r="BM886" s="1"/>
      <c r="BN886" s="1"/>
      <c r="BO886" s="1"/>
      <c r="BP886" s="1"/>
      <c r="BQ886" s="1"/>
      <c r="BR886" s="1"/>
      <c r="BS886" s="1"/>
      <c r="BT886" s="1"/>
    </row>
    <row r="887" spans="1:72" ht="15.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P887" s="1"/>
      <c r="AQ887" s="1"/>
      <c r="AR887" s="1"/>
      <c r="AS887" s="1"/>
      <c r="AT887" s="1"/>
      <c r="AU887" s="1"/>
      <c r="AV887" s="1"/>
      <c r="AW887" s="1"/>
      <c r="AX887" s="1"/>
      <c r="AY887" s="1"/>
      <c r="AZ887" s="1"/>
      <c r="BA887" s="1"/>
      <c r="BB887" s="1"/>
      <c r="BC887" s="1"/>
      <c r="BD887" s="1"/>
      <c r="BE887" s="1"/>
      <c r="BF887" s="1"/>
      <c r="BG887" s="1"/>
      <c r="BH887" s="1"/>
      <c r="BI887" s="1"/>
      <c r="BJ887" s="1"/>
      <c r="BK887" s="1"/>
      <c r="BL887" s="1"/>
      <c r="BM887" s="1"/>
      <c r="BN887" s="1"/>
      <c r="BO887" s="1"/>
      <c r="BP887" s="1"/>
      <c r="BQ887" s="1"/>
      <c r="BR887" s="1"/>
      <c r="BS887" s="1"/>
      <c r="BT887" s="1"/>
    </row>
    <row r="888" spans="1:72" ht="15.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P888" s="1"/>
      <c r="AQ888" s="1"/>
      <c r="AR888" s="1"/>
      <c r="AS888" s="1"/>
      <c r="AT888" s="1"/>
      <c r="AU888" s="1"/>
      <c r="AV888" s="1"/>
      <c r="AW888" s="1"/>
      <c r="AX888" s="1"/>
      <c r="AY888" s="1"/>
      <c r="AZ888" s="1"/>
      <c r="BA888" s="1"/>
      <c r="BB888" s="1"/>
      <c r="BC888" s="1"/>
      <c r="BD888" s="1"/>
      <c r="BE888" s="1"/>
      <c r="BF888" s="1"/>
      <c r="BG888" s="1"/>
      <c r="BH888" s="1"/>
      <c r="BI888" s="1"/>
      <c r="BJ888" s="1"/>
      <c r="BK888" s="1"/>
      <c r="BL888" s="1"/>
      <c r="BM888" s="1"/>
      <c r="BN888" s="1"/>
      <c r="BO888" s="1"/>
      <c r="BP888" s="1"/>
      <c r="BQ888" s="1"/>
      <c r="BR888" s="1"/>
      <c r="BS888" s="1"/>
      <c r="BT888" s="1"/>
    </row>
    <row r="889" spans="1:72" ht="15.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P889" s="1"/>
      <c r="AQ889" s="1"/>
      <c r="AR889" s="1"/>
      <c r="AS889" s="1"/>
      <c r="AT889" s="1"/>
      <c r="AU889" s="1"/>
      <c r="AV889" s="1"/>
      <c r="AW889" s="1"/>
      <c r="AX889" s="1"/>
      <c r="AY889" s="1"/>
      <c r="AZ889" s="1"/>
      <c r="BA889" s="1"/>
      <c r="BB889" s="1"/>
      <c r="BC889" s="1"/>
      <c r="BD889" s="1"/>
      <c r="BE889" s="1"/>
      <c r="BF889" s="1"/>
      <c r="BG889" s="1"/>
      <c r="BH889" s="1"/>
      <c r="BI889" s="1"/>
      <c r="BJ889" s="1"/>
      <c r="BK889" s="1"/>
      <c r="BL889" s="1"/>
      <c r="BM889" s="1"/>
      <c r="BN889" s="1"/>
      <c r="BO889" s="1"/>
      <c r="BP889" s="1"/>
      <c r="BQ889" s="1"/>
      <c r="BR889" s="1"/>
      <c r="BS889" s="1"/>
      <c r="BT889" s="1"/>
    </row>
    <row r="890" spans="1:72" ht="15.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P890" s="1"/>
      <c r="AQ890" s="1"/>
      <c r="AR890" s="1"/>
      <c r="AS890" s="1"/>
      <c r="AT890" s="1"/>
      <c r="AU890" s="1"/>
      <c r="AV890" s="1"/>
      <c r="AW890" s="1"/>
      <c r="AX890" s="1"/>
      <c r="AY890" s="1"/>
      <c r="AZ890" s="1"/>
      <c r="BA890" s="1"/>
      <c r="BB890" s="1"/>
      <c r="BC890" s="1"/>
      <c r="BD890" s="1"/>
      <c r="BE890" s="1"/>
      <c r="BF890" s="1"/>
      <c r="BG890" s="1"/>
      <c r="BH890" s="1"/>
      <c r="BI890" s="1"/>
      <c r="BJ890" s="1"/>
      <c r="BK890" s="1"/>
      <c r="BL890" s="1"/>
      <c r="BM890" s="1"/>
      <c r="BN890" s="1"/>
      <c r="BO890" s="1"/>
      <c r="BP890" s="1"/>
      <c r="BQ890" s="1"/>
      <c r="BR890" s="1"/>
      <c r="BS890" s="1"/>
      <c r="BT890" s="1"/>
    </row>
    <row r="891" spans="1:72" ht="15.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P891" s="1"/>
      <c r="AQ891" s="1"/>
      <c r="AR891" s="1"/>
      <c r="AS891" s="1"/>
      <c r="AT891" s="1"/>
      <c r="AU891" s="1"/>
      <c r="AV891" s="1"/>
      <c r="AW891" s="1"/>
      <c r="AX891" s="1"/>
      <c r="AY891" s="1"/>
      <c r="AZ891" s="1"/>
      <c r="BA891" s="1"/>
      <c r="BB891" s="1"/>
      <c r="BC891" s="1"/>
      <c r="BD891" s="1"/>
      <c r="BE891" s="1"/>
      <c r="BF891" s="1"/>
      <c r="BG891" s="1"/>
      <c r="BH891" s="1"/>
      <c r="BI891" s="1"/>
      <c r="BJ891" s="1"/>
      <c r="BK891" s="1"/>
      <c r="BL891" s="1"/>
      <c r="BM891" s="1"/>
      <c r="BN891" s="1"/>
      <c r="BO891" s="1"/>
      <c r="BP891" s="1"/>
      <c r="BQ891" s="1"/>
      <c r="BR891" s="1"/>
      <c r="BS891" s="1"/>
      <c r="BT891" s="1"/>
    </row>
    <row r="892" spans="1:72" ht="15.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P892" s="1"/>
      <c r="AQ892" s="1"/>
      <c r="AR892" s="1"/>
      <c r="AS892" s="1"/>
      <c r="AT892" s="1"/>
      <c r="AU892" s="1"/>
      <c r="AV892" s="1"/>
      <c r="AW892" s="1"/>
      <c r="AX892" s="1"/>
      <c r="AY892" s="1"/>
      <c r="AZ892" s="1"/>
      <c r="BA892" s="1"/>
      <c r="BB892" s="1"/>
      <c r="BC892" s="1"/>
      <c r="BD892" s="1"/>
      <c r="BE892" s="1"/>
      <c r="BF892" s="1"/>
      <c r="BG892" s="1"/>
      <c r="BH892" s="1"/>
      <c r="BI892" s="1"/>
      <c r="BJ892" s="1"/>
      <c r="BK892" s="1"/>
      <c r="BL892" s="1"/>
      <c r="BM892" s="1"/>
      <c r="BN892" s="1"/>
      <c r="BO892" s="1"/>
      <c r="BP892" s="1"/>
      <c r="BQ892" s="1"/>
      <c r="BR892" s="1"/>
      <c r="BS892" s="1"/>
      <c r="BT892" s="1"/>
    </row>
    <row r="893" spans="1:72" ht="15.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P893" s="1"/>
      <c r="AQ893" s="1"/>
      <c r="AR893" s="1"/>
      <c r="AS893" s="1"/>
      <c r="AT893" s="1"/>
      <c r="AU893" s="1"/>
      <c r="AV893" s="1"/>
      <c r="AW893" s="1"/>
      <c r="AX893" s="1"/>
      <c r="AY893" s="1"/>
      <c r="AZ893" s="1"/>
      <c r="BA893" s="1"/>
      <c r="BB893" s="1"/>
      <c r="BC893" s="1"/>
      <c r="BD893" s="1"/>
      <c r="BE893" s="1"/>
      <c r="BF893" s="1"/>
      <c r="BG893" s="1"/>
      <c r="BH893" s="1"/>
      <c r="BI893" s="1"/>
      <c r="BJ893" s="1"/>
      <c r="BK893" s="1"/>
      <c r="BL893" s="1"/>
      <c r="BM893" s="1"/>
      <c r="BN893" s="1"/>
      <c r="BO893" s="1"/>
      <c r="BP893" s="1"/>
      <c r="BQ893" s="1"/>
      <c r="BR893" s="1"/>
      <c r="BS893" s="1"/>
      <c r="BT893" s="1"/>
    </row>
    <row r="894" spans="1:72" ht="15.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P894" s="1"/>
      <c r="AQ894" s="1"/>
      <c r="AR894" s="1"/>
      <c r="AS894" s="1"/>
      <c r="AT894" s="1"/>
      <c r="AU894" s="1"/>
      <c r="AV894" s="1"/>
      <c r="AW894" s="1"/>
      <c r="AX894" s="1"/>
      <c r="AY894" s="1"/>
      <c r="AZ894" s="1"/>
      <c r="BA894" s="1"/>
      <c r="BB894" s="1"/>
      <c r="BC894" s="1"/>
      <c r="BD894" s="1"/>
      <c r="BE894" s="1"/>
      <c r="BF894" s="1"/>
      <c r="BG894" s="1"/>
      <c r="BH894" s="1"/>
      <c r="BI894" s="1"/>
      <c r="BJ894" s="1"/>
      <c r="BK894" s="1"/>
      <c r="BL894" s="1"/>
      <c r="BM894" s="1"/>
      <c r="BN894" s="1"/>
      <c r="BO894" s="1"/>
      <c r="BP894" s="1"/>
      <c r="BQ894" s="1"/>
      <c r="BR894" s="1"/>
      <c r="BS894" s="1"/>
      <c r="BT894" s="1"/>
    </row>
    <row r="895" spans="1:72" ht="15.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P895" s="1"/>
      <c r="AQ895" s="1"/>
      <c r="AR895" s="1"/>
      <c r="AS895" s="1"/>
      <c r="AT895" s="1"/>
      <c r="AU895" s="1"/>
      <c r="AV895" s="1"/>
      <c r="AW895" s="1"/>
      <c r="AX895" s="1"/>
      <c r="AY895" s="1"/>
      <c r="AZ895" s="1"/>
      <c r="BA895" s="1"/>
      <c r="BB895" s="1"/>
      <c r="BC895" s="1"/>
      <c r="BD895" s="1"/>
      <c r="BE895" s="1"/>
      <c r="BF895" s="1"/>
      <c r="BG895" s="1"/>
      <c r="BH895" s="1"/>
      <c r="BI895" s="1"/>
      <c r="BJ895" s="1"/>
      <c r="BK895" s="1"/>
      <c r="BL895" s="1"/>
      <c r="BM895" s="1"/>
      <c r="BN895" s="1"/>
      <c r="BO895" s="1"/>
      <c r="BP895" s="1"/>
      <c r="BQ895" s="1"/>
      <c r="BR895" s="1"/>
      <c r="BS895" s="1"/>
      <c r="BT895" s="1"/>
    </row>
    <row r="896" spans="1:72" ht="15.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P896" s="1"/>
      <c r="AQ896" s="1"/>
      <c r="AR896" s="1"/>
      <c r="AS896" s="1"/>
      <c r="AT896" s="1"/>
      <c r="AU896" s="1"/>
      <c r="AV896" s="1"/>
      <c r="AW896" s="1"/>
      <c r="AX896" s="1"/>
      <c r="AY896" s="1"/>
      <c r="AZ896" s="1"/>
      <c r="BA896" s="1"/>
      <c r="BB896" s="1"/>
      <c r="BC896" s="1"/>
      <c r="BD896" s="1"/>
      <c r="BE896" s="1"/>
      <c r="BF896" s="1"/>
      <c r="BG896" s="1"/>
      <c r="BH896" s="1"/>
      <c r="BI896" s="1"/>
      <c r="BJ896" s="1"/>
      <c r="BK896" s="1"/>
      <c r="BL896" s="1"/>
      <c r="BM896" s="1"/>
      <c r="BN896" s="1"/>
      <c r="BO896" s="1"/>
      <c r="BP896" s="1"/>
      <c r="BQ896" s="1"/>
      <c r="BR896" s="1"/>
      <c r="BS896" s="1"/>
      <c r="BT896" s="1"/>
    </row>
    <row r="897" spans="1:72" ht="15.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P897" s="1"/>
      <c r="AQ897" s="1"/>
      <c r="AR897" s="1"/>
      <c r="AS897" s="1"/>
      <c r="AT897" s="1"/>
      <c r="AU897" s="1"/>
      <c r="AV897" s="1"/>
      <c r="AW897" s="1"/>
      <c r="AX897" s="1"/>
      <c r="AY897" s="1"/>
      <c r="AZ897" s="1"/>
      <c r="BA897" s="1"/>
      <c r="BB897" s="1"/>
      <c r="BC897" s="1"/>
      <c r="BD897" s="1"/>
      <c r="BE897" s="1"/>
      <c r="BF897" s="1"/>
      <c r="BG897" s="1"/>
      <c r="BH897" s="1"/>
      <c r="BI897" s="1"/>
      <c r="BJ897" s="1"/>
      <c r="BK897" s="1"/>
      <c r="BL897" s="1"/>
      <c r="BM897" s="1"/>
      <c r="BN897" s="1"/>
      <c r="BO897" s="1"/>
      <c r="BP897" s="1"/>
      <c r="BQ897" s="1"/>
      <c r="BR897" s="1"/>
      <c r="BS897" s="1"/>
      <c r="BT897" s="1"/>
    </row>
    <row r="898" spans="1:72" ht="15.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c r="AQ898" s="1"/>
      <c r="AR898" s="1"/>
      <c r="AS898" s="1"/>
      <c r="AT898" s="1"/>
      <c r="AU898" s="1"/>
      <c r="AV898" s="1"/>
      <c r="AW898" s="1"/>
      <c r="AX898" s="1"/>
      <c r="AY898" s="1"/>
      <c r="AZ898" s="1"/>
      <c r="BA898" s="1"/>
      <c r="BB898" s="1"/>
      <c r="BC898" s="1"/>
      <c r="BD898" s="1"/>
      <c r="BE898" s="1"/>
      <c r="BF898" s="1"/>
      <c r="BG898" s="1"/>
      <c r="BH898" s="1"/>
      <c r="BI898" s="1"/>
      <c r="BJ898" s="1"/>
      <c r="BK898" s="1"/>
      <c r="BL898" s="1"/>
      <c r="BM898" s="1"/>
      <c r="BN898" s="1"/>
      <c r="BO898" s="1"/>
      <c r="BP898" s="1"/>
      <c r="BQ898" s="1"/>
      <c r="BR898" s="1"/>
      <c r="BS898" s="1"/>
      <c r="BT898" s="1"/>
    </row>
    <row r="899" spans="1:72" ht="15.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P899" s="1"/>
      <c r="AQ899" s="1"/>
      <c r="AR899" s="1"/>
      <c r="AS899" s="1"/>
      <c r="AT899" s="1"/>
      <c r="AU899" s="1"/>
      <c r="AV899" s="1"/>
      <c r="AW899" s="1"/>
      <c r="AX899" s="1"/>
      <c r="AY899" s="1"/>
      <c r="AZ899" s="1"/>
      <c r="BA899" s="1"/>
      <c r="BB899" s="1"/>
      <c r="BC899" s="1"/>
      <c r="BD899" s="1"/>
      <c r="BE899" s="1"/>
      <c r="BF899" s="1"/>
      <c r="BG899" s="1"/>
      <c r="BH899" s="1"/>
      <c r="BI899" s="1"/>
      <c r="BJ899" s="1"/>
      <c r="BK899" s="1"/>
      <c r="BL899" s="1"/>
      <c r="BM899" s="1"/>
      <c r="BN899" s="1"/>
      <c r="BO899" s="1"/>
      <c r="BP899" s="1"/>
      <c r="BQ899" s="1"/>
      <c r="BR899" s="1"/>
      <c r="BS899" s="1"/>
      <c r="BT899" s="1"/>
    </row>
    <row r="900" spans="1:72" ht="15.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c r="AQ900" s="1"/>
      <c r="AR900" s="1"/>
      <c r="AS900" s="1"/>
      <c r="AT900" s="1"/>
      <c r="AU900" s="1"/>
      <c r="AV900" s="1"/>
      <c r="AW900" s="1"/>
      <c r="AX900" s="1"/>
      <c r="AY900" s="1"/>
      <c r="AZ900" s="1"/>
      <c r="BA900" s="1"/>
      <c r="BB900" s="1"/>
      <c r="BC900" s="1"/>
      <c r="BD900" s="1"/>
      <c r="BE900" s="1"/>
      <c r="BF900" s="1"/>
      <c r="BG900" s="1"/>
      <c r="BH900" s="1"/>
      <c r="BI900" s="1"/>
      <c r="BJ900" s="1"/>
      <c r="BK900" s="1"/>
      <c r="BL900" s="1"/>
      <c r="BM900" s="1"/>
      <c r="BN900" s="1"/>
      <c r="BO900" s="1"/>
      <c r="BP900" s="1"/>
      <c r="BQ900" s="1"/>
      <c r="BR900" s="1"/>
      <c r="BS900" s="1"/>
      <c r="BT900" s="1"/>
    </row>
    <row r="901" spans="1:72" ht="15.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P901" s="1"/>
      <c r="AQ901" s="1"/>
      <c r="AR901" s="1"/>
      <c r="AS901" s="1"/>
      <c r="AT901" s="1"/>
      <c r="AU901" s="1"/>
      <c r="AV901" s="1"/>
      <c r="AW901" s="1"/>
      <c r="AX901" s="1"/>
      <c r="AY901" s="1"/>
      <c r="AZ901" s="1"/>
      <c r="BA901" s="1"/>
      <c r="BB901" s="1"/>
      <c r="BC901" s="1"/>
      <c r="BD901" s="1"/>
      <c r="BE901" s="1"/>
      <c r="BF901" s="1"/>
      <c r="BG901" s="1"/>
      <c r="BH901" s="1"/>
      <c r="BI901" s="1"/>
      <c r="BJ901" s="1"/>
      <c r="BK901" s="1"/>
      <c r="BL901" s="1"/>
      <c r="BM901" s="1"/>
      <c r="BN901" s="1"/>
      <c r="BO901" s="1"/>
      <c r="BP901" s="1"/>
      <c r="BQ901" s="1"/>
      <c r="BR901" s="1"/>
      <c r="BS901" s="1"/>
      <c r="BT901" s="1"/>
    </row>
    <row r="902" spans="1:72" ht="15.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P902" s="1"/>
      <c r="AQ902" s="1"/>
      <c r="AR902" s="1"/>
      <c r="AS902" s="1"/>
      <c r="AT902" s="1"/>
      <c r="AU902" s="1"/>
      <c r="AV902" s="1"/>
      <c r="AW902" s="1"/>
      <c r="AX902" s="1"/>
      <c r="AY902" s="1"/>
      <c r="AZ902" s="1"/>
      <c r="BA902" s="1"/>
      <c r="BB902" s="1"/>
      <c r="BC902" s="1"/>
      <c r="BD902" s="1"/>
      <c r="BE902" s="1"/>
      <c r="BF902" s="1"/>
      <c r="BG902" s="1"/>
      <c r="BH902" s="1"/>
      <c r="BI902" s="1"/>
      <c r="BJ902" s="1"/>
      <c r="BK902" s="1"/>
      <c r="BL902" s="1"/>
      <c r="BM902" s="1"/>
      <c r="BN902" s="1"/>
      <c r="BO902" s="1"/>
      <c r="BP902" s="1"/>
      <c r="BQ902" s="1"/>
      <c r="BR902" s="1"/>
      <c r="BS902" s="1"/>
      <c r="BT902" s="1"/>
    </row>
    <row r="903" spans="1:72" ht="15.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P903" s="1"/>
      <c r="AQ903" s="1"/>
      <c r="AR903" s="1"/>
      <c r="AS903" s="1"/>
      <c r="AT903" s="1"/>
      <c r="AU903" s="1"/>
      <c r="AV903" s="1"/>
      <c r="AW903" s="1"/>
      <c r="AX903" s="1"/>
      <c r="AY903" s="1"/>
      <c r="AZ903" s="1"/>
      <c r="BA903" s="1"/>
      <c r="BB903" s="1"/>
      <c r="BC903" s="1"/>
      <c r="BD903" s="1"/>
      <c r="BE903" s="1"/>
      <c r="BF903" s="1"/>
      <c r="BG903" s="1"/>
      <c r="BH903" s="1"/>
      <c r="BI903" s="1"/>
      <c r="BJ903" s="1"/>
      <c r="BK903" s="1"/>
      <c r="BL903" s="1"/>
      <c r="BM903" s="1"/>
      <c r="BN903" s="1"/>
      <c r="BO903" s="1"/>
      <c r="BP903" s="1"/>
      <c r="BQ903" s="1"/>
      <c r="BR903" s="1"/>
      <c r="BS903" s="1"/>
      <c r="BT903" s="1"/>
    </row>
    <row r="904" spans="1:72" ht="15.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P904" s="1"/>
      <c r="AQ904" s="1"/>
      <c r="AR904" s="1"/>
      <c r="AS904" s="1"/>
      <c r="AT904" s="1"/>
      <c r="AU904" s="1"/>
      <c r="AV904" s="1"/>
      <c r="AW904" s="1"/>
      <c r="AX904" s="1"/>
      <c r="AY904" s="1"/>
      <c r="AZ904" s="1"/>
      <c r="BA904" s="1"/>
      <c r="BB904" s="1"/>
      <c r="BC904" s="1"/>
      <c r="BD904" s="1"/>
      <c r="BE904" s="1"/>
      <c r="BF904" s="1"/>
      <c r="BG904" s="1"/>
      <c r="BH904" s="1"/>
      <c r="BI904" s="1"/>
      <c r="BJ904" s="1"/>
      <c r="BK904" s="1"/>
      <c r="BL904" s="1"/>
      <c r="BM904" s="1"/>
      <c r="BN904" s="1"/>
      <c r="BO904" s="1"/>
      <c r="BP904" s="1"/>
      <c r="BQ904" s="1"/>
      <c r="BR904" s="1"/>
      <c r="BS904" s="1"/>
      <c r="BT904" s="1"/>
    </row>
    <row r="905" spans="1:72" ht="15.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c r="AQ905" s="1"/>
      <c r="AR905" s="1"/>
      <c r="AS905" s="1"/>
      <c r="AT905" s="1"/>
      <c r="AU905" s="1"/>
      <c r="AV905" s="1"/>
      <c r="AW905" s="1"/>
      <c r="AX905" s="1"/>
      <c r="AY905" s="1"/>
      <c r="AZ905" s="1"/>
      <c r="BA905" s="1"/>
      <c r="BB905" s="1"/>
      <c r="BC905" s="1"/>
      <c r="BD905" s="1"/>
      <c r="BE905" s="1"/>
      <c r="BF905" s="1"/>
      <c r="BG905" s="1"/>
      <c r="BH905" s="1"/>
      <c r="BI905" s="1"/>
      <c r="BJ905" s="1"/>
      <c r="BK905" s="1"/>
      <c r="BL905" s="1"/>
      <c r="BM905" s="1"/>
      <c r="BN905" s="1"/>
      <c r="BO905" s="1"/>
      <c r="BP905" s="1"/>
      <c r="BQ905" s="1"/>
      <c r="BR905" s="1"/>
      <c r="BS905" s="1"/>
      <c r="BT905" s="1"/>
    </row>
    <row r="906" spans="1:72" ht="15.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P906" s="1"/>
      <c r="AQ906" s="1"/>
      <c r="AR906" s="1"/>
      <c r="AS906" s="1"/>
      <c r="AT906" s="1"/>
      <c r="AU906" s="1"/>
      <c r="AV906" s="1"/>
      <c r="AW906" s="1"/>
      <c r="AX906" s="1"/>
      <c r="AY906" s="1"/>
      <c r="AZ906" s="1"/>
      <c r="BA906" s="1"/>
      <c r="BB906" s="1"/>
      <c r="BC906" s="1"/>
      <c r="BD906" s="1"/>
      <c r="BE906" s="1"/>
      <c r="BF906" s="1"/>
      <c r="BG906" s="1"/>
      <c r="BH906" s="1"/>
      <c r="BI906" s="1"/>
      <c r="BJ906" s="1"/>
      <c r="BK906" s="1"/>
      <c r="BL906" s="1"/>
      <c r="BM906" s="1"/>
      <c r="BN906" s="1"/>
      <c r="BO906" s="1"/>
      <c r="BP906" s="1"/>
      <c r="BQ906" s="1"/>
      <c r="BR906" s="1"/>
      <c r="BS906" s="1"/>
      <c r="BT906" s="1"/>
    </row>
    <row r="907" spans="1:72" ht="15.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P907" s="1"/>
      <c r="AQ907" s="1"/>
      <c r="AR907" s="1"/>
      <c r="AS907" s="1"/>
      <c r="AT907" s="1"/>
      <c r="AU907" s="1"/>
      <c r="AV907" s="1"/>
      <c r="AW907" s="1"/>
      <c r="AX907" s="1"/>
      <c r="AY907" s="1"/>
      <c r="AZ907" s="1"/>
      <c r="BA907" s="1"/>
      <c r="BB907" s="1"/>
      <c r="BC907" s="1"/>
      <c r="BD907" s="1"/>
      <c r="BE907" s="1"/>
      <c r="BF907" s="1"/>
      <c r="BG907" s="1"/>
      <c r="BH907" s="1"/>
      <c r="BI907" s="1"/>
      <c r="BJ907" s="1"/>
      <c r="BK907" s="1"/>
      <c r="BL907" s="1"/>
      <c r="BM907" s="1"/>
      <c r="BN907" s="1"/>
      <c r="BO907" s="1"/>
      <c r="BP907" s="1"/>
      <c r="BQ907" s="1"/>
      <c r="BR907" s="1"/>
      <c r="BS907" s="1"/>
      <c r="BT907" s="1"/>
    </row>
    <row r="908" spans="1:72" ht="15.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P908" s="1"/>
      <c r="AQ908" s="1"/>
      <c r="AR908" s="1"/>
      <c r="AS908" s="1"/>
      <c r="AT908" s="1"/>
      <c r="AU908" s="1"/>
      <c r="AV908" s="1"/>
      <c r="AW908" s="1"/>
      <c r="AX908" s="1"/>
      <c r="AY908" s="1"/>
      <c r="AZ908" s="1"/>
      <c r="BA908" s="1"/>
      <c r="BB908" s="1"/>
      <c r="BC908" s="1"/>
      <c r="BD908" s="1"/>
      <c r="BE908" s="1"/>
      <c r="BF908" s="1"/>
      <c r="BG908" s="1"/>
      <c r="BH908" s="1"/>
      <c r="BI908" s="1"/>
      <c r="BJ908" s="1"/>
      <c r="BK908" s="1"/>
      <c r="BL908" s="1"/>
      <c r="BM908" s="1"/>
      <c r="BN908" s="1"/>
      <c r="BO908" s="1"/>
      <c r="BP908" s="1"/>
      <c r="BQ908" s="1"/>
      <c r="BR908" s="1"/>
      <c r="BS908" s="1"/>
      <c r="BT908" s="1"/>
    </row>
    <row r="909" spans="1:72" ht="15.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P909" s="1"/>
      <c r="AQ909" s="1"/>
      <c r="AR909" s="1"/>
      <c r="AS909" s="1"/>
      <c r="AT909" s="1"/>
      <c r="AU909" s="1"/>
      <c r="AV909" s="1"/>
      <c r="AW909" s="1"/>
      <c r="AX909" s="1"/>
      <c r="AY909" s="1"/>
      <c r="AZ909" s="1"/>
      <c r="BA909" s="1"/>
      <c r="BB909" s="1"/>
      <c r="BC909" s="1"/>
      <c r="BD909" s="1"/>
      <c r="BE909" s="1"/>
      <c r="BF909" s="1"/>
      <c r="BG909" s="1"/>
      <c r="BH909" s="1"/>
      <c r="BI909" s="1"/>
      <c r="BJ909" s="1"/>
      <c r="BK909" s="1"/>
      <c r="BL909" s="1"/>
      <c r="BM909" s="1"/>
      <c r="BN909" s="1"/>
      <c r="BO909" s="1"/>
      <c r="BP909" s="1"/>
      <c r="BQ909" s="1"/>
      <c r="BR909" s="1"/>
      <c r="BS909" s="1"/>
      <c r="BT909" s="1"/>
    </row>
    <row r="910" spans="1:72" ht="15.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c r="AP910" s="1"/>
      <c r="AQ910" s="1"/>
      <c r="AR910" s="1"/>
      <c r="AS910" s="1"/>
      <c r="AT910" s="1"/>
      <c r="AU910" s="1"/>
      <c r="AV910" s="1"/>
      <c r="AW910" s="1"/>
      <c r="AX910" s="1"/>
      <c r="AY910" s="1"/>
      <c r="AZ910" s="1"/>
      <c r="BA910" s="1"/>
      <c r="BB910" s="1"/>
      <c r="BC910" s="1"/>
      <c r="BD910" s="1"/>
      <c r="BE910" s="1"/>
      <c r="BF910" s="1"/>
      <c r="BG910" s="1"/>
      <c r="BH910" s="1"/>
      <c r="BI910" s="1"/>
      <c r="BJ910" s="1"/>
      <c r="BK910" s="1"/>
      <c r="BL910" s="1"/>
      <c r="BM910" s="1"/>
      <c r="BN910" s="1"/>
      <c r="BO910" s="1"/>
      <c r="BP910" s="1"/>
      <c r="BQ910" s="1"/>
      <c r="BR910" s="1"/>
      <c r="BS910" s="1"/>
      <c r="BT910" s="1"/>
    </row>
    <row r="911" spans="1:72" ht="15.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c r="AP911" s="1"/>
      <c r="AQ911" s="1"/>
      <c r="AR911" s="1"/>
      <c r="AS911" s="1"/>
      <c r="AT911" s="1"/>
      <c r="AU911" s="1"/>
      <c r="AV911" s="1"/>
      <c r="AW911" s="1"/>
      <c r="AX911" s="1"/>
      <c r="AY911" s="1"/>
      <c r="AZ911" s="1"/>
      <c r="BA911" s="1"/>
      <c r="BB911" s="1"/>
      <c r="BC911" s="1"/>
      <c r="BD911" s="1"/>
      <c r="BE911" s="1"/>
      <c r="BF911" s="1"/>
      <c r="BG911" s="1"/>
      <c r="BH911" s="1"/>
      <c r="BI911" s="1"/>
      <c r="BJ911" s="1"/>
      <c r="BK911" s="1"/>
      <c r="BL911" s="1"/>
      <c r="BM911" s="1"/>
      <c r="BN911" s="1"/>
      <c r="BO911" s="1"/>
      <c r="BP911" s="1"/>
      <c r="BQ911" s="1"/>
      <c r="BR911" s="1"/>
      <c r="BS911" s="1"/>
      <c r="BT911" s="1"/>
    </row>
    <row r="912" spans="1:72" ht="15.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c r="AP912" s="1"/>
      <c r="AQ912" s="1"/>
      <c r="AR912" s="1"/>
      <c r="AS912" s="1"/>
      <c r="AT912" s="1"/>
      <c r="AU912" s="1"/>
      <c r="AV912" s="1"/>
      <c r="AW912" s="1"/>
      <c r="AX912" s="1"/>
      <c r="AY912" s="1"/>
      <c r="AZ912" s="1"/>
      <c r="BA912" s="1"/>
      <c r="BB912" s="1"/>
      <c r="BC912" s="1"/>
      <c r="BD912" s="1"/>
      <c r="BE912" s="1"/>
      <c r="BF912" s="1"/>
      <c r="BG912" s="1"/>
      <c r="BH912" s="1"/>
      <c r="BI912" s="1"/>
      <c r="BJ912" s="1"/>
      <c r="BK912" s="1"/>
      <c r="BL912" s="1"/>
      <c r="BM912" s="1"/>
      <c r="BN912" s="1"/>
      <c r="BO912" s="1"/>
      <c r="BP912" s="1"/>
      <c r="BQ912" s="1"/>
      <c r="BR912" s="1"/>
      <c r="BS912" s="1"/>
      <c r="BT912" s="1"/>
    </row>
    <row r="913" spans="1:72" ht="15.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P913" s="1"/>
      <c r="AQ913" s="1"/>
      <c r="AR913" s="1"/>
      <c r="AS913" s="1"/>
      <c r="AT913" s="1"/>
      <c r="AU913" s="1"/>
      <c r="AV913" s="1"/>
      <c r="AW913" s="1"/>
      <c r="AX913" s="1"/>
      <c r="AY913" s="1"/>
      <c r="AZ913" s="1"/>
      <c r="BA913" s="1"/>
      <c r="BB913" s="1"/>
      <c r="BC913" s="1"/>
      <c r="BD913" s="1"/>
      <c r="BE913" s="1"/>
      <c r="BF913" s="1"/>
      <c r="BG913" s="1"/>
      <c r="BH913" s="1"/>
      <c r="BI913" s="1"/>
      <c r="BJ913" s="1"/>
      <c r="BK913" s="1"/>
      <c r="BL913" s="1"/>
      <c r="BM913" s="1"/>
      <c r="BN913" s="1"/>
      <c r="BO913" s="1"/>
      <c r="BP913" s="1"/>
      <c r="BQ913" s="1"/>
      <c r="BR913" s="1"/>
      <c r="BS913" s="1"/>
      <c r="BT913" s="1"/>
    </row>
    <row r="914" spans="1:72" ht="15.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c r="AP914" s="1"/>
      <c r="AQ914" s="1"/>
      <c r="AR914" s="1"/>
      <c r="AS914" s="1"/>
      <c r="AT914" s="1"/>
      <c r="AU914" s="1"/>
      <c r="AV914" s="1"/>
      <c r="AW914" s="1"/>
      <c r="AX914" s="1"/>
      <c r="AY914" s="1"/>
      <c r="AZ914" s="1"/>
      <c r="BA914" s="1"/>
      <c r="BB914" s="1"/>
      <c r="BC914" s="1"/>
      <c r="BD914" s="1"/>
      <c r="BE914" s="1"/>
      <c r="BF914" s="1"/>
      <c r="BG914" s="1"/>
      <c r="BH914" s="1"/>
      <c r="BI914" s="1"/>
      <c r="BJ914" s="1"/>
      <c r="BK914" s="1"/>
      <c r="BL914" s="1"/>
      <c r="BM914" s="1"/>
      <c r="BN914" s="1"/>
      <c r="BO914" s="1"/>
      <c r="BP914" s="1"/>
      <c r="BQ914" s="1"/>
      <c r="BR914" s="1"/>
      <c r="BS914" s="1"/>
      <c r="BT914" s="1"/>
    </row>
    <row r="915" spans="1:72" ht="15.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c r="AP915" s="1"/>
      <c r="AQ915" s="1"/>
      <c r="AR915" s="1"/>
      <c r="AS915" s="1"/>
      <c r="AT915" s="1"/>
      <c r="AU915" s="1"/>
      <c r="AV915" s="1"/>
      <c r="AW915" s="1"/>
      <c r="AX915" s="1"/>
      <c r="AY915" s="1"/>
      <c r="AZ915" s="1"/>
      <c r="BA915" s="1"/>
      <c r="BB915" s="1"/>
      <c r="BC915" s="1"/>
      <c r="BD915" s="1"/>
      <c r="BE915" s="1"/>
      <c r="BF915" s="1"/>
      <c r="BG915" s="1"/>
      <c r="BH915" s="1"/>
      <c r="BI915" s="1"/>
      <c r="BJ915" s="1"/>
      <c r="BK915" s="1"/>
      <c r="BL915" s="1"/>
      <c r="BM915" s="1"/>
      <c r="BN915" s="1"/>
      <c r="BO915" s="1"/>
      <c r="BP915" s="1"/>
      <c r="BQ915" s="1"/>
      <c r="BR915" s="1"/>
      <c r="BS915" s="1"/>
      <c r="BT915" s="1"/>
    </row>
    <row r="916" spans="1:72" ht="15.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c r="AP916" s="1"/>
      <c r="AQ916" s="1"/>
      <c r="AR916" s="1"/>
      <c r="AS916" s="1"/>
      <c r="AT916" s="1"/>
      <c r="AU916" s="1"/>
      <c r="AV916" s="1"/>
      <c r="AW916" s="1"/>
      <c r="AX916" s="1"/>
      <c r="AY916" s="1"/>
      <c r="AZ916" s="1"/>
      <c r="BA916" s="1"/>
      <c r="BB916" s="1"/>
      <c r="BC916" s="1"/>
      <c r="BD916" s="1"/>
      <c r="BE916" s="1"/>
      <c r="BF916" s="1"/>
      <c r="BG916" s="1"/>
      <c r="BH916" s="1"/>
      <c r="BI916" s="1"/>
      <c r="BJ916" s="1"/>
      <c r="BK916" s="1"/>
      <c r="BL916" s="1"/>
      <c r="BM916" s="1"/>
      <c r="BN916" s="1"/>
      <c r="BO916" s="1"/>
      <c r="BP916" s="1"/>
      <c r="BQ916" s="1"/>
      <c r="BR916" s="1"/>
      <c r="BS916" s="1"/>
      <c r="BT916" s="1"/>
    </row>
    <row r="917" spans="1:72" ht="15.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P917" s="1"/>
      <c r="AQ917" s="1"/>
      <c r="AR917" s="1"/>
      <c r="AS917" s="1"/>
      <c r="AT917" s="1"/>
      <c r="AU917" s="1"/>
      <c r="AV917" s="1"/>
      <c r="AW917" s="1"/>
      <c r="AX917" s="1"/>
      <c r="AY917" s="1"/>
      <c r="AZ917" s="1"/>
      <c r="BA917" s="1"/>
      <c r="BB917" s="1"/>
      <c r="BC917" s="1"/>
      <c r="BD917" s="1"/>
      <c r="BE917" s="1"/>
      <c r="BF917" s="1"/>
      <c r="BG917" s="1"/>
      <c r="BH917" s="1"/>
      <c r="BI917" s="1"/>
      <c r="BJ917" s="1"/>
      <c r="BK917" s="1"/>
      <c r="BL917" s="1"/>
      <c r="BM917" s="1"/>
      <c r="BN917" s="1"/>
      <c r="BO917" s="1"/>
      <c r="BP917" s="1"/>
      <c r="BQ917" s="1"/>
      <c r="BR917" s="1"/>
      <c r="BS917" s="1"/>
      <c r="BT917" s="1"/>
    </row>
    <row r="918" spans="1:72" ht="15.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P918" s="1"/>
      <c r="AQ918" s="1"/>
      <c r="AR918" s="1"/>
      <c r="AS918" s="1"/>
      <c r="AT918" s="1"/>
      <c r="AU918" s="1"/>
      <c r="AV918" s="1"/>
      <c r="AW918" s="1"/>
      <c r="AX918" s="1"/>
      <c r="AY918" s="1"/>
      <c r="AZ918" s="1"/>
      <c r="BA918" s="1"/>
      <c r="BB918" s="1"/>
      <c r="BC918" s="1"/>
      <c r="BD918" s="1"/>
      <c r="BE918" s="1"/>
      <c r="BF918" s="1"/>
      <c r="BG918" s="1"/>
      <c r="BH918" s="1"/>
      <c r="BI918" s="1"/>
      <c r="BJ918" s="1"/>
      <c r="BK918" s="1"/>
      <c r="BL918" s="1"/>
      <c r="BM918" s="1"/>
      <c r="BN918" s="1"/>
      <c r="BO918" s="1"/>
      <c r="BP918" s="1"/>
      <c r="BQ918" s="1"/>
      <c r="BR918" s="1"/>
      <c r="BS918" s="1"/>
      <c r="BT918" s="1"/>
    </row>
    <row r="919" spans="1:72" ht="15.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c r="AQ919" s="1"/>
      <c r="AR919" s="1"/>
      <c r="AS919" s="1"/>
      <c r="AT919" s="1"/>
      <c r="AU919" s="1"/>
      <c r="AV919" s="1"/>
      <c r="AW919" s="1"/>
      <c r="AX919" s="1"/>
      <c r="AY919" s="1"/>
      <c r="AZ919" s="1"/>
      <c r="BA919" s="1"/>
      <c r="BB919" s="1"/>
      <c r="BC919" s="1"/>
      <c r="BD919" s="1"/>
      <c r="BE919" s="1"/>
      <c r="BF919" s="1"/>
      <c r="BG919" s="1"/>
      <c r="BH919" s="1"/>
      <c r="BI919" s="1"/>
      <c r="BJ919" s="1"/>
      <c r="BK919" s="1"/>
      <c r="BL919" s="1"/>
      <c r="BM919" s="1"/>
      <c r="BN919" s="1"/>
      <c r="BO919" s="1"/>
      <c r="BP919" s="1"/>
      <c r="BQ919" s="1"/>
      <c r="BR919" s="1"/>
      <c r="BS919" s="1"/>
      <c r="BT919" s="1"/>
    </row>
    <row r="920" spans="1:72" ht="15.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c r="AQ920" s="1"/>
      <c r="AR920" s="1"/>
      <c r="AS920" s="1"/>
      <c r="AT920" s="1"/>
      <c r="AU920" s="1"/>
      <c r="AV920" s="1"/>
      <c r="AW920" s="1"/>
      <c r="AX920" s="1"/>
      <c r="AY920" s="1"/>
      <c r="AZ920" s="1"/>
      <c r="BA920" s="1"/>
      <c r="BB920" s="1"/>
      <c r="BC920" s="1"/>
      <c r="BD920" s="1"/>
      <c r="BE920" s="1"/>
      <c r="BF920" s="1"/>
      <c r="BG920" s="1"/>
      <c r="BH920" s="1"/>
      <c r="BI920" s="1"/>
      <c r="BJ920" s="1"/>
      <c r="BK920" s="1"/>
      <c r="BL920" s="1"/>
      <c r="BM920" s="1"/>
      <c r="BN920" s="1"/>
      <c r="BO920" s="1"/>
      <c r="BP920" s="1"/>
      <c r="BQ920" s="1"/>
      <c r="BR920" s="1"/>
      <c r="BS920" s="1"/>
      <c r="BT920" s="1"/>
    </row>
    <row r="921" spans="1:72" ht="15.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c r="AQ921" s="1"/>
      <c r="AR921" s="1"/>
      <c r="AS921" s="1"/>
      <c r="AT921" s="1"/>
      <c r="AU921" s="1"/>
      <c r="AV921" s="1"/>
      <c r="AW921" s="1"/>
      <c r="AX921" s="1"/>
      <c r="AY921" s="1"/>
      <c r="AZ921" s="1"/>
      <c r="BA921" s="1"/>
      <c r="BB921" s="1"/>
      <c r="BC921" s="1"/>
      <c r="BD921" s="1"/>
      <c r="BE921" s="1"/>
      <c r="BF921" s="1"/>
      <c r="BG921" s="1"/>
      <c r="BH921" s="1"/>
      <c r="BI921" s="1"/>
      <c r="BJ921" s="1"/>
      <c r="BK921" s="1"/>
      <c r="BL921" s="1"/>
      <c r="BM921" s="1"/>
      <c r="BN921" s="1"/>
      <c r="BO921" s="1"/>
      <c r="BP921" s="1"/>
      <c r="BQ921" s="1"/>
      <c r="BR921" s="1"/>
      <c r="BS921" s="1"/>
      <c r="BT921" s="1"/>
    </row>
    <row r="922" spans="1:72" ht="15.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c r="AQ922" s="1"/>
      <c r="AR922" s="1"/>
      <c r="AS922" s="1"/>
      <c r="AT922" s="1"/>
      <c r="AU922" s="1"/>
      <c r="AV922" s="1"/>
      <c r="AW922" s="1"/>
      <c r="AX922" s="1"/>
      <c r="AY922" s="1"/>
      <c r="AZ922" s="1"/>
      <c r="BA922" s="1"/>
      <c r="BB922" s="1"/>
      <c r="BC922" s="1"/>
      <c r="BD922" s="1"/>
      <c r="BE922" s="1"/>
      <c r="BF922" s="1"/>
      <c r="BG922" s="1"/>
      <c r="BH922" s="1"/>
      <c r="BI922" s="1"/>
      <c r="BJ922" s="1"/>
      <c r="BK922" s="1"/>
      <c r="BL922" s="1"/>
      <c r="BM922" s="1"/>
      <c r="BN922" s="1"/>
      <c r="BO922" s="1"/>
      <c r="BP922" s="1"/>
      <c r="BQ922" s="1"/>
      <c r="BR922" s="1"/>
      <c r="BS922" s="1"/>
      <c r="BT922" s="1"/>
    </row>
    <row r="923" spans="1:72" ht="15.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c r="AQ923" s="1"/>
      <c r="AR923" s="1"/>
      <c r="AS923" s="1"/>
      <c r="AT923" s="1"/>
      <c r="AU923" s="1"/>
      <c r="AV923" s="1"/>
      <c r="AW923" s="1"/>
      <c r="AX923" s="1"/>
      <c r="AY923" s="1"/>
      <c r="AZ923" s="1"/>
      <c r="BA923" s="1"/>
      <c r="BB923" s="1"/>
      <c r="BC923" s="1"/>
      <c r="BD923" s="1"/>
      <c r="BE923" s="1"/>
      <c r="BF923" s="1"/>
      <c r="BG923" s="1"/>
      <c r="BH923" s="1"/>
      <c r="BI923" s="1"/>
      <c r="BJ923" s="1"/>
      <c r="BK923" s="1"/>
      <c r="BL923" s="1"/>
      <c r="BM923" s="1"/>
      <c r="BN923" s="1"/>
      <c r="BO923" s="1"/>
      <c r="BP923" s="1"/>
      <c r="BQ923" s="1"/>
      <c r="BR923" s="1"/>
      <c r="BS923" s="1"/>
      <c r="BT923" s="1"/>
    </row>
    <row r="924" spans="1:72" ht="15.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c r="AQ924" s="1"/>
      <c r="AR924" s="1"/>
      <c r="AS924" s="1"/>
      <c r="AT924" s="1"/>
      <c r="AU924" s="1"/>
      <c r="AV924" s="1"/>
      <c r="AW924" s="1"/>
      <c r="AX924" s="1"/>
      <c r="AY924" s="1"/>
      <c r="AZ924" s="1"/>
      <c r="BA924" s="1"/>
      <c r="BB924" s="1"/>
      <c r="BC924" s="1"/>
      <c r="BD924" s="1"/>
      <c r="BE924" s="1"/>
      <c r="BF924" s="1"/>
      <c r="BG924" s="1"/>
      <c r="BH924" s="1"/>
      <c r="BI924" s="1"/>
      <c r="BJ924" s="1"/>
      <c r="BK924" s="1"/>
      <c r="BL924" s="1"/>
      <c r="BM924" s="1"/>
      <c r="BN924" s="1"/>
      <c r="BO924" s="1"/>
      <c r="BP924" s="1"/>
      <c r="BQ924" s="1"/>
      <c r="BR924" s="1"/>
      <c r="BS924" s="1"/>
      <c r="BT924" s="1"/>
    </row>
    <row r="925" spans="1:72" ht="15.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c r="AQ925" s="1"/>
      <c r="AR925" s="1"/>
      <c r="AS925" s="1"/>
      <c r="AT925" s="1"/>
      <c r="AU925" s="1"/>
      <c r="AV925" s="1"/>
      <c r="AW925" s="1"/>
      <c r="AX925" s="1"/>
      <c r="AY925" s="1"/>
      <c r="AZ925" s="1"/>
      <c r="BA925" s="1"/>
      <c r="BB925" s="1"/>
      <c r="BC925" s="1"/>
      <c r="BD925" s="1"/>
      <c r="BE925" s="1"/>
      <c r="BF925" s="1"/>
      <c r="BG925" s="1"/>
      <c r="BH925" s="1"/>
      <c r="BI925" s="1"/>
      <c r="BJ925" s="1"/>
      <c r="BK925" s="1"/>
      <c r="BL925" s="1"/>
      <c r="BM925" s="1"/>
      <c r="BN925" s="1"/>
      <c r="BO925" s="1"/>
      <c r="BP925" s="1"/>
      <c r="BQ925" s="1"/>
      <c r="BR925" s="1"/>
      <c r="BS925" s="1"/>
      <c r="BT925" s="1"/>
    </row>
    <row r="926" spans="1:72" ht="15.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c r="AQ926" s="1"/>
      <c r="AR926" s="1"/>
      <c r="AS926" s="1"/>
      <c r="AT926" s="1"/>
      <c r="AU926" s="1"/>
      <c r="AV926" s="1"/>
      <c r="AW926" s="1"/>
      <c r="AX926" s="1"/>
      <c r="AY926" s="1"/>
      <c r="AZ926" s="1"/>
      <c r="BA926" s="1"/>
      <c r="BB926" s="1"/>
      <c r="BC926" s="1"/>
      <c r="BD926" s="1"/>
      <c r="BE926" s="1"/>
      <c r="BF926" s="1"/>
      <c r="BG926" s="1"/>
      <c r="BH926" s="1"/>
      <c r="BI926" s="1"/>
      <c r="BJ926" s="1"/>
      <c r="BK926" s="1"/>
      <c r="BL926" s="1"/>
      <c r="BM926" s="1"/>
      <c r="BN926" s="1"/>
      <c r="BO926" s="1"/>
      <c r="BP926" s="1"/>
      <c r="BQ926" s="1"/>
      <c r="BR926" s="1"/>
      <c r="BS926" s="1"/>
      <c r="BT926" s="1"/>
    </row>
    <row r="927" spans="1:72" ht="15.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c r="AQ927" s="1"/>
      <c r="AR927" s="1"/>
      <c r="AS927" s="1"/>
      <c r="AT927" s="1"/>
      <c r="AU927" s="1"/>
      <c r="AV927" s="1"/>
      <c r="AW927" s="1"/>
      <c r="AX927" s="1"/>
      <c r="AY927" s="1"/>
      <c r="AZ927" s="1"/>
      <c r="BA927" s="1"/>
      <c r="BB927" s="1"/>
      <c r="BC927" s="1"/>
      <c r="BD927" s="1"/>
      <c r="BE927" s="1"/>
      <c r="BF927" s="1"/>
      <c r="BG927" s="1"/>
      <c r="BH927" s="1"/>
      <c r="BI927" s="1"/>
      <c r="BJ927" s="1"/>
      <c r="BK927" s="1"/>
      <c r="BL927" s="1"/>
      <c r="BM927" s="1"/>
      <c r="BN927" s="1"/>
      <c r="BO927" s="1"/>
      <c r="BP927" s="1"/>
      <c r="BQ927" s="1"/>
      <c r="BR927" s="1"/>
      <c r="BS927" s="1"/>
      <c r="BT927" s="1"/>
    </row>
    <row r="928" spans="1:72" ht="15.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c r="AQ928" s="1"/>
      <c r="AR928" s="1"/>
      <c r="AS928" s="1"/>
      <c r="AT928" s="1"/>
      <c r="AU928" s="1"/>
      <c r="AV928" s="1"/>
      <c r="AW928" s="1"/>
      <c r="AX928" s="1"/>
      <c r="AY928" s="1"/>
      <c r="AZ928" s="1"/>
      <c r="BA928" s="1"/>
      <c r="BB928" s="1"/>
      <c r="BC928" s="1"/>
      <c r="BD928" s="1"/>
      <c r="BE928" s="1"/>
      <c r="BF928" s="1"/>
      <c r="BG928" s="1"/>
      <c r="BH928" s="1"/>
      <c r="BI928" s="1"/>
      <c r="BJ928" s="1"/>
      <c r="BK928" s="1"/>
      <c r="BL928" s="1"/>
      <c r="BM928" s="1"/>
      <c r="BN928" s="1"/>
      <c r="BO928" s="1"/>
      <c r="BP928" s="1"/>
      <c r="BQ928" s="1"/>
      <c r="BR928" s="1"/>
      <c r="BS928" s="1"/>
      <c r="BT928" s="1"/>
    </row>
    <row r="929" spans="1:72" ht="15.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c r="AQ929" s="1"/>
      <c r="AR929" s="1"/>
      <c r="AS929" s="1"/>
      <c r="AT929" s="1"/>
      <c r="AU929" s="1"/>
      <c r="AV929" s="1"/>
      <c r="AW929" s="1"/>
      <c r="AX929" s="1"/>
      <c r="AY929" s="1"/>
      <c r="AZ929" s="1"/>
      <c r="BA929" s="1"/>
      <c r="BB929" s="1"/>
      <c r="BC929" s="1"/>
      <c r="BD929" s="1"/>
      <c r="BE929" s="1"/>
      <c r="BF929" s="1"/>
      <c r="BG929" s="1"/>
      <c r="BH929" s="1"/>
      <c r="BI929" s="1"/>
      <c r="BJ929" s="1"/>
      <c r="BK929" s="1"/>
      <c r="BL929" s="1"/>
      <c r="BM929" s="1"/>
      <c r="BN929" s="1"/>
      <c r="BO929" s="1"/>
      <c r="BP929" s="1"/>
      <c r="BQ929" s="1"/>
      <c r="BR929" s="1"/>
      <c r="BS929" s="1"/>
      <c r="BT929" s="1"/>
    </row>
    <row r="930" spans="1:72" ht="15.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P930" s="1"/>
      <c r="AQ930" s="1"/>
      <c r="AR930" s="1"/>
      <c r="AS930" s="1"/>
      <c r="AT930" s="1"/>
      <c r="AU930" s="1"/>
      <c r="AV930" s="1"/>
      <c r="AW930" s="1"/>
      <c r="AX930" s="1"/>
      <c r="AY930" s="1"/>
      <c r="AZ930" s="1"/>
      <c r="BA930" s="1"/>
      <c r="BB930" s="1"/>
      <c r="BC930" s="1"/>
      <c r="BD930" s="1"/>
      <c r="BE930" s="1"/>
      <c r="BF930" s="1"/>
      <c r="BG930" s="1"/>
      <c r="BH930" s="1"/>
      <c r="BI930" s="1"/>
      <c r="BJ930" s="1"/>
      <c r="BK930" s="1"/>
      <c r="BL930" s="1"/>
      <c r="BM930" s="1"/>
      <c r="BN930" s="1"/>
      <c r="BO930" s="1"/>
      <c r="BP930" s="1"/>
      <c r="BQ930" s="1"/>
      <c r="BR930" s="1"/>
      <c r="BS930" s="1"/>
      <c r="BT930" s="1"/>
    </row>
    <row r="931" spans="1:72" ht="15.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P931" s="1"/>
      <c r="AQ931" s="1"/>
      <c r="AR931" s="1"/>
      <c r="AS931" s="1"/>
      <c r="AT931" s="1"/>
      <c r="AU931" s="1"/>
      <c r="AV931" s="1"/>
      <c r="AW931" s="1"/>
      <c r="AX931" s="1"/>
      <c r="AY931" s="1"/>
      <c r="AZ931" s="1"/>
      <c r="BA931" s="1"/>
      <c r="BB931" s="1"/>
      <c r="BC931" s="1"/>
      <c r="BD931" s="1"/>
      <c r="BE931" s="1"/>
      <c r="BF931" s="1"/>
      <c r="BG931" s="1"/>
      <c r="BH931" s="1"/>
      <c r="BI931" s="1"/>
      <c r="BJ931" s="1"/>
      <c r="BK931" s="1"/>
      <c r="BL931" s="1"/>
      <c r="BM931" s="1"/>
      <c r="BN931" s="1"/>
      <c r="BO931" s="1"/>
      <c r="BP931" s="1"/>
      <c r="BQ931" s="1"/>
      <c r="BR931" s="1"/>
      <c r="BS931" s="1"/>
      <c r="BT931" s="1"/>
    </row>
    <row r="932" spans="1:72" ht="15.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P932" s="1"/>
      <c r="AQ932" s="1"/>
      <c r="AR932" s="1"/>
      <c r="AS932" s="1"/>
      <c r="AT932" s="1"/>
      <c r="AU932" s="1"/>
      <c r="AV932" s="1"/>
      <c r="AW932" s="1"/>
      <c r="AX932" s="1"/>
      <c r="AY932" s="1"/>
      <c r="AZ932" s="1"/>
      <c r="BA932" s="1"/>
      <c r="BB932" s="1"/>
      <c r="BC932" s="1"/>
      <c r="BD932" s="1"/>
      <c r="BE932" s="1"/>
      <c r="BF932" s="1"/>
      <c r="BG932" s="1"/>
      <c r="BH932" s="1"/>
      <c r="BI932" s="1"/>
      <c r="BJ932" s="1"/>
      <c r="BK932" s="1"/>
      <c r="BL932" s="1"/>
      <c r="BM932" s="1"/>
      <c r="BN932" s="1"/>
      <c r="BO932" s="1"/>
      <c r="BP932" s="1"/>
      <c r="BQ932" s="1"/>
      <c r="BR932" s="1"/>
      <c r="BS932" s="1"/>
      <c r="BT932" s="1"/>
    </row>
    <row r="933" spans="1:72" ht="15.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c r="AQ933" s="1"/>
      <c r="AR933" s="1"/>
      <c r="AS933" s="1"/>
      <c r="AT933" s="1"/>
      <c r="AU933" s="1"/>
      <c r="AV933" s="1"/>
      <c r="AW933" s="1"/>
      <c r="AX933" s="1"/>
      <c r="AY933" s="1"/>
      <c r="AZ933" s="1"/>
      <c r="BA933" s="1"/>
      <c r="BB933" s="1"/>
      <c r="BC933" s="1"/>
      <c r="BD933" s="1"/>
      <c r="BE933" s="1"/>
      <c r="BF933" s="1"/>
      <c r="BG933" s="1"/>
      <c r="BH933" s="1"/>
      <c r="BI933" s="1"/>
      <c r="BJ933" s="1"/>
      <c r="BK933" s="1"/>
      <c r="BL933" s="1"/>
      <c r="BM933" s="1"/>
      <c r="BN933" s="1"/>
      <c r="BO933" s="1"/>
      <c r="BP933" s="1"/>
      <c r="BQ933" s="1"/>
      <c r="BR933" s="1"/>
      <c r="BS933" s="1"/>
      <c r="BT933" s="1"/>
    </row>
    <row r="934" spans="1:72" ht="15.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P934" s="1"/>
      <c r="AQ934" s="1"/>
      <c r="AR934" s="1"/>
      <c r="AS934" s="1"/>
      <c r="AT934" s="1"/>
      <c r="AU934" s="1"/>
      <c r="AV934" s="1"/>
      <c r="AW934" s="1"/>
      <c r="AX934" s="1"/>
      <c r="AY934" s="1"/>
      <c r="AZ934" s="1"/>
      <c r="BA934" s="1"/>
      <c r="BB934" s="1"/>
      <c r="BC934" s="1"/>
      <c r="BD934" s="1"/>
      <c r="BE934" s="1"/>
      <c r="BF934" s="1"/>
      <c r="BG934" s="1"/>
      <c r="BH934" s="1"/>
      <c r="BI934" s="1"/>
      <c r="BJ934" s="1"/>
      <c r="BK934" s="1"/>
      <c r="BL934" s="1"/>
      <c r="BM934" s="1"/>
      <c r="BN934" s="1"/>
      <c r="BO934" s="1"/>
      <c r="BP934" s="1"/>
      <c r="BQ934" s="1"/>
      <c r="BR934" s="1"/>
      <c r="BS934" s="1"/>
      <c r="BT934" s="1"/>
    </row>
    <row r="935" spans="1:72" ht="15.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P935" s="1"/>
      <c r="AQ935" s="1"/>
      <c r="AR935" s="1"/>
      <c r="AS935" s="1"/>
      <c r="AT935" s="1"/>
      <c r="AU935" s="1"/>
      <c r="AV935" s="1"/>
      <c r="AW935" s="1"/>
      <c r="AX935" s="1"/>
      <c r="AY935" s="1"/>
      <c r="AZ935" s="1"/>
      <c r="BA935" s="1"/>
      <c r="BB935" s="1"/>
      <c r="BC935" s="1"/>
      <c r="BD935" s="1"/>
      <c r="BE935" s="1"/>
      <c r="BF935" s="1"/>
      <c r="BG935" s="1"/>
      <c r="BH935" s="1"/>
      <c r="BI935" s="1"/>
      <c r="BJ935" s="1"/>
      <c r="BK935" s="1"/>
      <c r="BL935" s="1"/>
      <c r="BM935" s="1"/>
      <c r="BN935" s="1"/>
      <c r="BO935" s="1"/>
      <c r="BP935" s="1"/>
      <c r="BQ935" s="1"/>
      <c r="BR935" s="1"/>
      <c r="BS935" s="1"/>
      <c r="BT935" s="1"/>
    </row>
    <row r="936" spans="1:72" ht="15.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P936" s="1"/>
      <c r="AQ936" s="1"/>
      <c r="AR936" s="1"/>
      <c r="AS936" s="1"/>
      <c r="AT936" s="1"/>
      <c r="AU936" s="1"/>
      <c r="AV936" s="1"/>
      <c r="AW936" s="1"/>
      <c r="AX936" s="1"/>
      <c r="AY936" s="1"/>
      <c r="AZ936" s="1"/>
      <c r="BA936" s="1"/>
      <c r="BB936" s="1"/>
      <c r="BC936" s="1"/>
      <c r="BD936" s="1"/>
      <c r="BE936" s="1"/>
      <c r="BF936" s="1"/>
      <c r="BG936" s="1"/>
      <c r="BH936" s="1"/>
      <c r="BI936" s="1"/>
      <c r="BJ936" s="1"/>
      <c r="BK936" s="1"/>
      <c r="BL936" s="1"/>
      <c r="BM936" s="1"/>
      <c r="BN936" s="1"/>
      <c r="BO936" s="1"/>
      <c r="BP936" s="1"/>
      <c r="BQ936" s="1"/>
      <c r="BR936" s="1"/>
      <c r="BS936" s="1"/>
      <c r="BT936" s="1"/>
    </row>
    <row r="937" spans="1:72" ht="15.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P937" s="1"/>
      <c r="AQ937" s="1"/>
      <c r="AR937" s="1"/>
      <c r="AS937" s="1"/>
      <c r="AT937" s="1"/>
      <c r="AU937" s="1"/>
      <c r="AV937" s="1"/>
      <c r="AW937" s="1"/>
      <c r="AX937" s="1"/>
      <c r="AY937" s="1"/>
      <c r="AZ937" s="1"/>
      <c r="BA937" s="1"/>
      <c r="BB937" s="1"/>
      <c r="BC937" s="1"/>
      <c r="BD937" s="1"/>
      <c r="BE937" s="1"/>
      <c r="BF937" s="1"/>
      <c r="BG937" s="1"/>
      <c r="BH937" s="1"/>
      <c r="BI937" s="1"/>
      <c r="BJ937" s="1"/>
      <c r="BK937" s="1"/>
      <c r="BL937" s="1"/>
      <c r="BM937" s="1"/>
      <c r="BN937" s="1"/>
      <c r="BO937" s="1"/>
      <c r="BP937" s="1"/>
      <c r="BQ937" s="1"/>
      <c r="BR937" s="1"/>
      <c r="BS937" s="1"/>
      <c r="BT937" s="1"/>
    </row>
    <row r="938" spans="1:72" ht="15.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P938" s="1"/>
      <c r="AQ938" s="1"/>
      <c r="AR938" s="1"/>
      <c r="AS938" s="1"/>
      <c r="AT938" s="1"/>
      <c r="AU938" s="1"/>
      <c r="AV938" s="1"/>
      <c r="AW938" s="1"/>
      <c r="AX938" s="1"/>
      <c r="AY938" s="1"/>
      <c r="AZ938" s="1"/>
      <c r="BA938" s="1"/>
      <c r="BB938" s="1"/>
      <c r="BC938" s="1"/>
      <c r="BD938" s="1"/>
      <c r="BE938" s="1"/>
      <c r="BF938" s="1"/>
      <c r="BG938" s="1"/>
      <c r="BH938" s="1"/>
      <c r="BI938" s="1"/>
      <c r="BJ938" s="1"/>
      <c r="BK938" s="1"/>
      <c r="BL938" s="1"/>
      <c r="BM938" s="1"/>
      <c r="BN938" s="1"/>
      <c r="BO938" s="1"/>
      <c r="BP938" s="1"/>
      <c r="BQ938" s="1"/>
      <c r="BR938" s="1"/>
      <c r="BS938" s="1"/>
      <c r="BT938" s="1"/>
    </row>
    <row r="939" spans="1:72" ht="15.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P939" s="1"/>
      <c r="AQ939" s="1"/>
      <c r="AR939" s="1"/>
      <c r="AS939" s="1"/>
      <c r="AT939" s="1"/>
      <c r="AU939" s="1"/>
      <c r="AV939" s="1"/>
      <c r="AW939" s="1"/>
      <c r="AX939" s="1"/>
      <c r="AY939" s="1"/>
      <c r="AZ939" s="1"/>
      <c r="BA939" s="1"/>
      <c r="BB939" s="1"/>
      <c r="BC939" s="1"/>
      <c r="BD939" s="1"/>
      <c r="BE939" s="1"/>
      <c r="BF939" s="1"/>
      <c r="BG939" s="1"/>
      <c r="BH939" s="1"/>
      <c r="BI939" s="1"/>
      <c r="BJ939" s="1"/>
      <c r="BK939" s="1"/>
      <c r="BL939" s="1"/>
      <c r="BM939" s="1"/>
      <c r="BN939" s="1"/>
      <c r="BO939" s="1"/>
      <c r="BP939" s="1"/>
      <c r="BQ939" s="1"/>
      <c r="BR939" s="1"/>
      <c r="BS939" s="1"/>
      <c r="BT939" s="1"/>
    </row>
    <row r="940" spans="1:72" ht="15.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P940" s="1"/>
      <c r="AQ940" s="1"/>
      <c r="AR940" s="1"/>
      <c r="AS940" s="1"/>
      <c r="AT940" s="1"/>
      <c r="AU940" s="1"/>
      <c r="AV940" s="1"/>
      <c r="AW940" s="1"/>
      <c r="AX940" s="1"/>
      <c r="AY940" s="1"/>
      <c r="AZ940" s="1"/>
      <c r="BA940" s="1"/>
      <c r="BB940" s="1"/>
      <c r="BC940" s="1"/>
      <c r="BD940" s="1"/>
      <c r="BE940" s="1"/>
      <c r="BF940" s="1"/>
      <c r="BG940" s="1"/>
      <c r="BH940" s="1"/>
      <c r="BI940" s="1"/>
      <c r="BJ940" s="1"/>
      <c r="BK940" s="1"/>
      <c r="BL940" s="1"/>
      <c r="BM940" s="1"/>
      <c r="BN940" s="1"/>
      <c r="BO940" s="1"/>
      <c r="BP940" s="1"/>
      <c r="BQ940" s="1"/>
      <c r="BR940" s="1"/>
      <c r="BS940" s="1"/>
      <c r="BT940" s="1"/>
    </row>
    <row r="941" spans="1:72" ht="15.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P941" s="1"/>
      <c r="AQ941" s="1"/>
      <c r="AR941" s="1"/>
      <c r="AS941" s="1"/>
      <c r="AT941" s="1"/>
      <c r="AU941" s="1"/>
      <c r="AV941" s="1"/>
      <c r="AW941" s="1"/>
      <c r="AX941" s="1"/>
      <c r="AY941" s="1"/>
      <c r="AZ941" s="1"/>
      <c r="BA941" s="1"/>
      <c r="BB941" s="1"/>
      <c r="BC941" s="1"/>
      <c r="BD941" s="1"/>
      <c r="BE941" s="1"/>
      <c r="BF941" s="1"/>
      <c r="BG941" s="1"/>
      <c r="BH941" s="1"/>
      <c r="BI941" s="1"/>
      <c r="BJ941" s="1"/>
      <c r="BK941" s="1"/>
      <c r="BL941" s="1"/>
      <c r="BM941" s="1"/>
      <c r="BN941" s="1"/>
      <c r="BO941" s="1"/>
      <c r="BP941" s="1"/>
      <c r="BQ941" s="1"/>
      <c r="BR941" s="1"/>
      <c r="BS941" s="1"/>
      <c r="BT941" s="1"/>
    </row>
    <row r="942" spans="1:72" ht="15.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P942" s="1"/>
      <c r="AQ942" s="1"/>
      <c r="AR942" s="1"/>
      <c r="AS942" s="1"/>
      <c r="AT942" s="1"/>
      <c r="AU942" s="1"/>
      <c r="AV942" s="1"/>
      <c r="AW942" s="1"/>
      <c r="AX942" s="1"/>
      <c r="AY942" s="1"/>
      <c r="AZ942" s="1"/>
      <c r="BA942" s="1"/>
      <c r="BB942" s="1"/>
      <c r="BC942" s="1"/>
      <c r="BD942" s="1"/>
      <c r="BE942" s="1"/>
      <c r="BF942" s="1"/>
      <c r="BG942" s="1"/>
      <c r="BH942" s="1"/>
      <c r="BI942" s="1"/>
      <c r="BJ942" s="1"/>
      <c r="BK942" s="1"/>
      <c r="BL942" s="1"/>
      <c r="BM942" s="1"/>
      <c r="BN942" s="1"/>
      <c r="BO942" s="1"/>
      <c r="BP942" s="1"/>
      <c r="BQ942" s="1"/>
      <c r="BR942" s="1"/>
      <c r="BS942" s="1"/>
      <c r="BT942" s="1"/>
    </row>
    <row r="943" spans="1:72" ht="15.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P943" s="1"/>
      <c r="AQ943" s="1"/>
      <c r="AR943" s="1"/>
      <c r="AS943" s="1"/>
      <c r="AT943" s="1"/>
      <c r="AU943" s="1"/>
      <c r="AV943" s="1"/>
      <c r="AW943" s="1"/>
      <c r="AX943" s="1"/>
      <c r="AY943" s="1"/>
      <c r="AZ943" s="1"/>
      <c r="BA943" s="1"/>
      <c r="BB943" s="1"/>
      <c r="BC943" s="1"/>
      <c r="BD943" s="1"/>
      <c r="BE943" s="1"/>
      <c r="BF943" s="1"/>
      <c r="BG943" s="1"/>
      <c r="BH943" s="1"/>
      <c r="BI943" s="1"/>
      <c r="BJ943" s="1"/>
      <c r="BK943" s="1"/>
      <c r="BL943" s="1"/>
      <c r="BM943" s="1"/>
      <c r="BN943" s="1"/>
      <c r="BO943" s="1"/>
      <c r="BP943" s="1"/>
      <c r="BQ943" s="1"/>
      <c r="BR943" s="1"/>
      <c r="BS943" s="1"/>
      <c r="BT943" s="1"/>
    </row>
    <row r="944" spans="1:72" ht="15.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P944" s="1"/>
      <c r="AQ944" s="1"/>
      <c r="AR944" s="1"/>
      <c r="AS944" s="1"/>
      <c r="AT944" s="1"/>
      <c r="AU944" s="1"/>
      <c r="AV944" s="1"/>
      <c r="AW944" s="1"/>
      <c r="AX944" s="1"/>
      <c r="AY944" s="1"/>
      <c r="AZ944" s="1"/>
      <c r="BA944" s="1"/>
      <c r="BB944" s="1"/>
      <c r="BC944" s="1"/>
      <c r="BD944" s="1"/>
      <c r="BE944" s="1"/>
      <c r="BF944" s="1"/>
      <c r="BG944" s="1"/>
      <c r="BH944" s="1"/>
      <c r="BI944" s="1"/>
      <c r="BJ944" s="1"/>
      <c r="BK944" s="1"/>
      <c r="BL944" s="1"/>
      <c r="BM944" s="1"/>
      <c r="BN944" s="1"/>
      <c r="BO944" s="1"/>
      <c r="BP944" s="1"/>
      <c r="BQ944" s="1"/>
      <c r="BR944" s="1"/>
      <c r="BS944" s="1"/>
      <c r="BT944" s="1"/>
    </row>
    <row r="945" spans="1:72" ht="15.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P945" s="1"/>
      <c r="AQ945" s="1"/>
      <c r="AR945" s="1"/>
      <c r="AS945" s="1"/>
      <c r="AT945" s="1"/>
      <c r="AU945" s="1"/>
      <c r="AV945" s="1"/>
      <c r="AW945" s="1"/>
      <c r="AX945" s="1"/>
      <c r="AY945" s="1"/>
      <c r="AZ945" s="1"/>
      <c r="BA945" s="1"/>
      <c r="BB945" s="1"/>
      <c r="BC945" s="1"/>
      <c r="BD945" s="1"/>
      <c r="BE945" s="1"/>
      <c r="BF945" s="1"/>
      <c r="BG945" s="1"/>
      <c r="BH945" s="1"/>
      <c r="BI945" s="1"/>
      <c r="BJ945" s="1"/>
      <c r="BK945" s="1"/>
      <c r="BL945" s="1"/>
      <c r="BM945" s="1"/>
      <c r="BN945" s="1"/>
      <c r="BO945" s="1"/>
      <c r="BP945" s="1"/>
      <c r="BQ945" s="1"/>
      <c r="BR945" s="1"/>
      <c r="BS945" s="1"/>
      <c r="BT945" s="1"/>
    </row>
    <row r="946" spans="1:72" ht="15.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P946" s="1"/>
      <c r="AQ946" s="1"/>
      <c r="AR946" s="1"/>
      <c r="AS946" s="1"/>
      <c r="AT946" s="1"/>
      <c r="AU946" s="1"/>
      <c r="AV946" s="1"/>
      <c r="AW946" s="1"/>
      <c r="AX946" s="1"/>
      <c r="AY946" s="1"/>
      <c r="AZ946" s="1"/>
      <c r="BA946" s="1"/>
      <c r="BB946" s="1"/>
      <c r="BC946" s="1"/>
      <c r="BD946" s="1"/>
      <c r="BE946" s="1"/>
      <c r="BF946" s="1"/>
      <c r="BG946" s="1"/>
      <c r="BH946" s="1"/>
      <c r="BI946" s="1"/>
      <c r="BJ946" s="1"/>
      <c r="BK946" s="1"/>
      <c r="BL946" s="1"/>
      <c r="BM946" s="1"/>
      <c r="BN946" s="1"/>
      <c r="BO946" s="1"/>
      <c r="BP946" s="1"/>
      <c r="BQ946" s="1"/>
      <c r="BR946" s="1"/>
      <c r="BS946" s="1"/>
      <c r="BT946" s="1"/>
    </row>
    <row r="947" spans="1:72" ht="15.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c r="AP947" s="1"/>
      <c r="AQ947" s="1"/>
      <c r="AR947" s="1"/>
      <c r="AS947" s="1"/>
      <c r="AT947" s="1"/>
      <c r="AU947" s="1"/>
      <c r="AV947" s="1"/>
      <c r="AW947" s="1"/>
      <c r="AX947" s="1"/>
      <c r="AY947" s="1"/>
      <c r="AZ947" s="1"/>
      <c r="BA947" s="1"/>
      <c r="BB947" s="1"/>
      <c r="BC947" s="1"/>
      <c r="BD947" s="1"/>
      <c r="BE947" s="1"/>
      <c r="BF947" s="1"/>
      <c r="BG947" s="1"/>
      <c r="BH947" s="1"/>
      <c r="BI947" s="1"/>
      <c r="BJ947" s="1"/>
      <c r="BK947" s="1"/>
      <c r="BL947" s="1"/>
      <c r="BM947" s="1"/>
      <c r="BN947" s="1"/>
      <c r="BO947" s="1"/>
      <c r="BP947" s="1"/>
      <c r="BQ947" s="1"/>
      <c r="BR947" s="1"/>
      <c r="BS947" s="1"/>
      <c r="BT947" s="1"/>
    </row>
    <row r="948" spans="1:72" ht="15.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c r="AP948" s="1"/>
      <c r="AQ948" s="1"/>
      <c r="AR948" s="1"/>
      <c r="AS948" s="1"/>
      <c r="AT948" s="1"/>
      <c r="AU948" s="1"/>
      <c r="AV948" s="1"/>
      <c r="AW948" s="1"/>
      <c r="AX948" s="1"/>
      <c r="AY948" s="1"/>
      <c r="AZ948" s="1"/>
      <c r="BA948" s="1"/>
      <c r="BB948" s="1"/>
      <c r="BC948" s="1"/>
      <c r="BD948" s="1"/>
      <c r="BE948" s="1"/>
      <c r="BF948" s="1"/>
      <c r="BG948" s="1"/>
      <c r="BH948" s="1"/>
      <c r="BI948" s="1"/>
      <c r="BJ948" s="1"/>
      <c r="BK948" s="1"/>
      <c r="BL948" s="1"/>
      <c r="BM948" s="1"/>
      <c r="BN948" s="1"/>
      <c r="BO948" s="1"/>
      <c r="BP948" s="1"/>
      <c r="BQ948" s="1"/>
      <c r="BR948" s="1"/>
      <c r="BS948" s="1"/>
      <c r="BT948" s="1"/>
    </row>
    <row r="949" spans="1:72" ht="15.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P949" s="1"/>
      <c r="AQ949" s="1"/>
      <c r="AR949" s="1"/>
      <c r="AS949" s="1"/>
      <c r="AT949" s="1"/>
      <c r="AU949" s="1"/>
      <c r="AV949" s="1"/>
      <c r="AW949" s="1"/>
      <c r="AX949" s="1"/>
      <c r="AY949" s="1"/>
      <c r="AZ949" s="1"/>
      <c r="BA949" s="1"/>
      <c r="BB949" s="1"/>
      <c r="BC949" s="1"/>
      <c r="BD949" s="1"/>
      <c r="BE949" s="1"/>
      <c r="BF949" s="1"/>
      <c r="BG949" s="1"/>
      <c r="BH949" s="1"/>
      <c r="BI949" s="1"/>
      <c r="BJ949" s="1"/>
      <c r="BK949" s="1"/>
      <c r="BL949" s="1"/>
      <c r="BM949" s="1"/>
      <c r="BN949" s="1"/>
      <c r="BO949" s="1"/>
      <c r="BP949" s="1"/>
      <c r="BQ949" s="1"/>
      <c r="BR949" s="1"/>
      <c r="BS949" s="1"/>
      <c r="BT949" s="1"/>
    </row>
    <row r="950" spans="1:72" ht="15.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P950" s="1"/>
      <c r="AQ950" s="1"/>
      <c r="AR950" s="1"/>
      <c r="AS950" s="1"/>
      <c r="AT950" s="1"/>
      <c r="AU950" s="1"/>
      <c r="AV950" s="1"/>
      <c r="AW950" s="1"/>
      <c r="AX950" s="1"/>
      <c r="AY950" s="1"/>
      <c r="AZ950" s="1"/>
      <c r="BA950" s="1"/>
      <c r="BB950" s="1"/>
      <c r="BC950" s="1"/>
      <c r="BD950" s="1"/>
      <c r="BE950" s="1"/>
      <c r="BF950" s="1"/>
      <c r="BG950" s="1"/>
      <c r="BH950" s="1"/>
      <c r="BI950" s="1"/>
      <c r="BJ950" s="1"/>
      <c r="BK950" s="1"/>
      <c r="BL950" s="1"/>
      <c r="BM950" s="1"/>
      <c r="BN950" s="1"/>
      <c r="BO950" s="1"/>
      <c r="BP950" s="1"/>
      <c r="BQ950" s="1"/>
      <c r="BR950" s="1"/>
      <c r="BS950" s="1"/>
      <c r="BT950" s="1"/>
    </row>
    <row r="951" spans="1:72" ht="15.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c r="AP951" s="1"/>
      <c r="AQ951" s="1"/>
      <c r="AR951" s="1"/>
      <c r="AS951" s="1"/>
      <c r="AT951" s="1"/>
      <c r="AU951" s="1"/>
      <c r="AV951" s="1"/>
      <c r="AW951" s="1"/>
      <c r="AX951" s="1"/>
      <c r="AY951" s="1"/>
      <c r="AZ951" s="1"/>
      <c r="BA951" s="1"/>
      <c r="BB951" s="1"/>
      <c r="BC951" s="1"/>
      <c r="BD951" s="1"/>
      <c r="BE951" s="1"/>
      <c r="BF951" s="1"/>
      <c r="BG951" s="1"/>
      <c r="BH951" s="1"/>
      <c r="BI951" s="1"/>
      <c r="BJ951" s="1"/>
      <c r="BK951" s="1"/>
      <c r="BL951" s="1"/>
      <c r="BM951" s="1"/>
      <c r="BN951" s="1"/>
      <c r="BO951" s="1"/>
      <c r="BP951" s="1"/>
      <c r="BQ951" s="1"/>
      <c r="BR951" s="1"/>
      <c r="BS951" s="1"/>
      <c r="BT951" s="1"/>
    </row>
    <row r="952" spans="1:72" ht="15.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c r="AP952" s="1"/>
      <c r="AQ952" s="1"/>
      <c r="AR952" s="1"/>
      <c r="AS952" s="1"/>
      <c r="AT952" s="1"/>
      <c r="AU952" s="1"/>
      <c r="AV952" s="1"/>
      <c r="AW952" s="1"/>
      <c r="AX952" s="1"/>
      <c r="AY952" s="1"/>
      <c r="AZ952" s="1"/>
      <c r="BA952" s="1"/>
      <c r="BB952" s="1"/>
      <c r="BC952" s="1"/>
      <c r="BD952" s="1"/>
      <c r="BE952" s="1"/>
      <c r="BF952" s="1"/>
      <c r="BG952" s="1"/>
      <c r="BH952" s="1"/>
      <c r="BI952" s="1"/>
      <c r="BJ952" s="1"/>
      <c r="BK952" s="1"/>
      <c r="BL952" s="1"/>
      <c r="BM952" s="1"/>
      <c r="BN952" s="1"/>
      <c r="BO952" s="1"/>
      <c r="BP952" s="1"/>
      <c r="BQ952" s="1"/>
      <c r="BR952" s="1"/>
      <c r="BS952" s="1"/>
      <c r="BT952" s="1"/>
    </row>
    <row r="953" spans="1:72" ht="15.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c r="AP953" s="1"/>
      <c r="AQ953" s="1"/>
      <c r="AR953" s="1"/>
      <c r="AS953" s="1"/>
      <c r="AT953" s="1"/>
      <c r="AU953" s="1"/>
      <c r="AV953" s="1"/>
      <c r="AW953" s="1"/>
      <c r="AX953" s="1"/>
      <c r="AY953" s="1"/>
      <c r="AZ953" s="1"/>
      <c r="BA953" s="1"/>
      <c r="BB953" s="1"/>
      <c r="BC953" s="1"/>
      <c r="BD953" s="1"/>
      <c r="BE953" s="1"/>
      <c r="BF953" s="1"/>
      <c r="BG953" s="1"/>
      <c r="BH953" s="1"/>
      <c r="BI953" s="1"/>
      <c r="BJ953" s="1"/>
      <c r="BK953" s="1"/>
      <c r="BL953" s="1"/>
      <c r="BM953" s="1"/>
      <c r="BN953" s="1"/>
      <c r="BO953" s="1"/>
      <c r="BP953" s="1"/>
      <c r="BQ953" s="1"/>
      <c r="BR953" s="1"/>
      <c r="BS953" s="1"/>
      <c r="BT953" s="1"/>
    </row>
    <row r="954" spans="1:72" ht="15.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c r="AP954" s="1"/>
      <c r="AQ954" s="1"/>
      <c r="AR954" s="1"/>
      <c r="AS954" s="1"/>
      <c r="AT954" s="1"/>
      <c r="AU954" s="1"/>
      <c r="AV954" s="1"/>
      <c r="AW954" s="1"/>
      <c r="AX954" s="1"/>
      <c r="AY954" s="1"/>
      <c r="AZ954" s="1"/>
      <c r="BA954" s="1"/>
      <c r="BB954" s="1"/>
      <c r="BC954" s="1"/>
      <c r="BD954" s="1"/>
      <c r="BE954" s="1"/>
      <c r="BF954" s="1"/>
      <c r="BG954" s="1"/>
      <c r="BH954" s="1"/>
      <c r="BI954" s="1"/>
      <c r="BJ954" s="1"/>
      <c r="BK954" s="1"/>
      <c r="BL954" s="1"/>
      <c r="BM954" s="1"/>
      <c r="BN954" s="1"/>
      <c r="BO954" s="1"/>
      <c r="BP954" s="1"/>
      <c r="BQ954" s="1"/>
      <c r="BR954" s="1"/>
      <c r="BS954" s="1"/>
      <c r="BT954" s="1"/>
    </row>
    <row r="955" spans="1:72" ht="15.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c r="AP955" s="1"/>
      <c r="AQ955" s="1"/>
      <c r="AR955" s="1"/>
      <c r="AS955" s="1"/>
      <c r="AT955" s="1"/>
      <c r="AU955" s="1"/>
      <c r="AV955" s="1"/>
      <c r="AW955" s="1"/>
      <c r="AX955" s="1"/>
      <c r="AY955" s="1"/>
      <c r="AZ955" s="1"/>
      <c r="BA955" s="1"/>
      <c r="BB955" s="1"/>
      <c r="BC955" s="1"/>
      <c r="BD955" s="1"/>
      <c r="BE955" s="1"/>
      <c r="BF955" s="1"/>
      <c r="BG955" s="1"/>
      <c r="BH955" s="1"/>
      <c r="BI955" s="1"/>
      <c r="BJ955" s="1"/>
      <c r="BK955" s="1"/>
      <c r="BL955" s="1"/>
      <c r="BM955" s="1"/>
      <c r="BN955" s="1"/>
      <c r="BO955" s="1"/>
      <c r="BP955" s="1"/>
      <c r="BQ955" s="1"/>
      <c r="BR955" s="1"/>
      <c r="BS955" s="1"/>
      <c r="BT955" s="1"/>
    </row>
    <row r="956" spans="1:72" ht="15.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c r="AP956" s="1"/>
      <c r="AQ956" s="1"/>
      <c r="AR956" s="1"/>
      <c r="AS956" s="1"/>
      <c r="AT956" s="1"/>
      <c r="AU956" s="1"/>
      <c r="AV956" s="1"/>
      <c r="AW956" s="1"/>
      <c r="AX956" s="1"/>
      <c r="AY956" s="1"/>
      <c r="AZ956" s="1"/>
      <c r="BA956" s="1"/>
      <c r="BB956" s="1"/>
      <c r="BC956" s="1"/>
      <c r="BD956" s="1"/>
      <c r="BE956" s="1"/>
      <c r="BF956" s="1"/>
      <c r="BG956" s="1"/>
      <c r="BH956" s="1"/>
      <c r="BI956" s="1"/>
      <c r="BJ956" s="1"/>
      <c r="BK956" s="1"/>
      <c r="BL956" s="1"/>
      <c r="BM956" s="1"/>
      <c r="BN956" s="1"/>
      <c r="BO956" s="1"/>
      <c r="BP956" s="1"/>
      <c r="BQ956" s="1"/>
      <c r="BR956" s="1"/>
      <c r="BS956" s="1"/>
      <c r="BT956" s="1"/>
    </row>
    <row r="957" spans="1:72" ht="15.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c r="AP957" s="1"/>
      <c r="AQ957" s="1"/>
      <c r="AR957" s="1"/>
      <c r="AS957" s="1"/>
      <c r="AT957" s="1"/>
      <c r="AU957" s="1"/>
      <c r="AV957" s="1"/>
      <c r="AW957" s="1"/>
      <c r="AX957" s="1"/>
      <c r="AY957" s="1"/>
      <c r="AZ957" s="1"/>
      <c r="BA957" s="1"/>
      <c r="BB957" s="1"/>
      <c r="BC957" s="1"/>
      <c r="BD957" s="1"/>
      <c r="BE957" s="1"/>
      <c r="BF957" s="1"/>
      <c r="BG957" s="1"/>
      <c r="BH957" s="1"/>
      <c r="BI957" s="1"/>
      <c r="BJ957" s="1"/>
      <c r="BK957" s="1"/>
      <c r="BL957" s="1"/>
      <c r="BM957" s="1"/>
      <c r="BN957" s="1"/>
      <c r="BO957" s="1"/>
      <c r="BP957" s="1"/>
      <c r="BQ957" s="1"/>
      <c r="BR957" s="1"/>
      <c r="BS957" s="1"/>
      <c r="BT957" s="1"/>
    </row>
    <row r="958" spans="1:72" ht="15.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P958" s="1"/>
      <c r="AQ958" s="1"/>
      <c r="AR958" s="1"/>
      <c r="AS958" s="1"/>
      <c r="AT958" s="1"/>
      <c r="AU958" s="1"/>
      <c r="AV958" s="1"/>
      <c r="AW958" s="1"/>
      <c r="AX958" s="1"/>
      <c r="AY958" s="1"/>
      <c r="AZ958" s="1"/>
      <c r="BA958" s="1"/>
      <c r="BB958" s="1"/>
      <c r="BC958" s="1"/>
      <c r="BD958" s="1"/>
      <c r="BE958" s="1"/>
      <c r="BF958" s="1"/>
      <c r="BG958" s="1"/>
      <c r="BH958" s="1"/>
      <c r="BI958" s="1"/>
      <c r="BJ958" s="1"/>
      <c r="BK958" s="1"/>
      <c r="BL958" s="1"/>
      <c r="BM958" s="1"/>
      <c r="BN958" s="1"/>
      <c r="BO958" s="1"/>
      <c r="BP958" s="1"/>
      <c r="BQ958" s="1"/>
      <c r="BR958" s="1"/>
      <c r="BS958" s="1"/>
      <c r="BT958" s="1"/>
    </row>
    <row r="959" spans="1:72" ht="15.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P959" s="1"/>
      <c r="AQ959" s="1"/>
      <c r="AR959" s="1"/>
      <c r="AS959" s="1"/>
      <c r="AT959" s="1"/>
      <c r="AU959" s="1"/>
      <c r="AV959" s="1"/>
      <c r="AW959" s="1"/>
      <c r="AX959" s="1"/>
      <c r="AY959" s="1"/>
      <c r="AZ959" s="1"/>
      <c r="BA959" s="1"/>
      <c r="BB959" s="1"/>
      <c r="BC959" s="1"/>
      <c r="BD959" s="1"/>
      <c r="BE959" s="1"/>
      <c r="BF959" s="1"/>
      <c r="BG959" s="1"/>
      <c r="BH959" s="1"/>
      <c r="BI959" s="1"/>
      <c r="BJ959" s="1"/>
      <c r="BK959" s="1"/>
      <c r="BL959" s="1"/>
      <c r="BM959" s="1"/>
      <c r="BN959" s="1"/>
      <c r="BO959" s="1"/>
      <c r="BP959" s="1"/>
      <c r="BQ959" s="1"/>
      <c r="BR959" s="1"/>
      <c r="BS959" s="1"/>
      <c r="BT959" s="1"/>
    </row>
    <row r="960" spans="1:72" ht="15.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P960" s="1"/>
      <c r="AQ960" s="1"/>
      <c r="AR960" s="1"/>
      <c r="AS960" s="1"/>
      <c r="AT960" s="1"/>
      <c r="AU960" s="1"/>
      <c r="AV960" s="1"/>
      <c r="AW960" s="1"/>
      <c r="AX960" s="1"/>
      <c r="AY960" s="1"/>
      <c r="AZ960" s="1"/>
      <c r="BA960" s="1"/>
      <c r="BB960" s="1"/>
      <c r="BC960" s="1"/>
      <c r="BD960" s="1"/>
      <c r="BE960" s="1"/>
      <c r="BF960" s="1"/>
      <c r="BG960" s="1"/>
      <c r="BH960" s="1"/>
      <c r="BI960" s="1"/>
      <c r="BJ960" s="1"/>
      <c r="BK960" s="1"/>
      <c r="BL960" s="1"/>
      <c r="BM960" s="1"/>
      <c r="BN960" s="1"/>
      <c r="BO960" s="1"/>
      <c r="BP960" s="1"/>
      <c r="BQ960" s="1"/>
      <c r="BR960" s="1"/>
      <c r="BS960" s="1"/>
      <c r="BT960" s="1"/>
    </row>
    <row r="961" spans="1:72" ht="15.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P961" s="1"/>
      <c r="AQ961" s="1"/>
      <c r="AR961" s="1"/>
      <c r="AS961" s="1"/>
      <c r="AT961" s="1"/>
      <c r="AU961" s="1"/>
      <c r="AV961" s="1"/>
      <c r="AW961" s="1"/>
      <c r="AX961" s="1"/>
      <c r="AY961" s="1"/>
      <c r="AZ961" s="1"/>
      <c r="BA961" s="1"/>
      <c r="BB961" s="1"/>
      <c r="BC961" s="1"/>
      <c r="BD961" s="1"/>
      <c r="BE961" s="1"/>
      <c r="BF961" s="1"/>
      <c r="BG961" s="1"/>
      <c r="BH961" s="1"/>
      <c r="BI961" s="1"/>
      <c r="BJ961" s="1"/>
      <c r="BK961" s="1"/>
      <c r="BL961" s="1"/>
      <c r="BM961" s="1"/>
      <c r="BN961" s="1"/>
      <c r="BO961" s="1"/>
      <c r="BP961" s="1"/>
      <c r="BQ961" s="1"/>
      <c r="BR961" s="1"/>
      <c r="BS961" s="1"/>
      <c r="BT961" s="1"/>
    </row>
    <row r="962" spans="1:72" ht="15.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c r="AP962" s="1"/>
      <c r="AQ962" s="1"/>
      <c r="AR962" s="1"/>
      <c r="AS962" s="1"/>
      <c r="AT962" s="1"/>
      <c r="AU962" s="1"/>
      <c r="AV962" s="1"/>
      <c r="AW962" s="1"/>
      <c r="AX962" s="1"/>
      <c r="AY962" s="1"/>
      <c r="AZ962" s="1"/>
      <c r="BA962" s="1"/>
      <c r="BB962" s="1"/>
      <c r="BC962" s="1"/>
      <c r="BD962" s="1"/>
      <c r="BE962" s="1"/>
      <c r="BF962" s="1"/>
      <c r="BG962" s="1"/>
      <c r="BH962" s="1"/>
      <c r="BI962" s="1"/>
      <c r="BJ962" s="1"/>
      <c r="BK962" s="1"/>
      <c r="BL962" s="1"/>
      <c r="BM962" s="1"/>
      <c r="BN962" s="1"/>
      <c r="BO962" s="1"/>
      <c r="BP962" s="1"/>
      <c r="BQ962" s="1"/>
      <c r="BR962" s="1"/>
      <c r="BS962" s="1"/>
      <c r="BT962" s="1"/>
    </row>
    <row r="963" spans="1:72" ht="15.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c r="AP963" s="1"/>
      <c r="AQ963" s="1"/>
      <c r="AR963" s="1"/>
      <c r="AS963" s="1"/>
      <c r="AT963" s="1"/>
      <c r="AU963" s="1"/>
      <c r="AV963" s="1"/>
      <c r="AW963" s="1"/>
      <c r="AX963" s="1"/>
      <c r="AY963" s="1"/>
      <c r="AZ963" s="1"/>
      <c r="BA963" s="1"/>
      <c r="BB963" s="1"/>
      <c r="BC963" s="1"/>
      <c r="BD963" s="1"/>
      <c r="BE963" s="1"/>
      <c r="BF963" s="1"/>
      <c r="BG963" s="1"/>
      <c r="BH963" s="1"/>
      <c r="BI963" s="1"/>
      <c r="BJ963" s="1"/>
      <c r="BK963" s="1"/>
      <c r="BL963" s="1"/>
      <c r="BM963" s="1"/>
      <c r="BN963" s="1"/>
      <c r="BO963" s="1"/>
      <c r="BP963" s="1"/>
      <c r="BQ963" s="1"/>
      <c r="BR963" s="1"/>
      <c r="BS963" s="1"/>
      <c r="BT963" s="1"/>
    </row>
    <row r="964" spans="1:72" ht="15.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c r="AP964" s="1"/>
      <c r="AQ964" s="1"/>
      <c r="AR964" s="1"/>
      <c r="AS964" s="1"/>
      <c r="AT964" s="1"/>
      <c r="AU964" s="1"/>
      <c r="AV964" s="1"/>
      <c r="AW964" s="1"/>
      <c r="AX964" s="1"/>
      <c r="AY964" s="1"/>
      <c r="AZ964" s="1"/>
      <c r="BA964" s="1"/>
      <c r="BB964" s="1"/>
      <c r="BC964" s="1"/>
      <c r="BD964" s="1"/>
      <c r="BE964" s="1"/>
      <c r="BF964" s="1"/>
      <c r="BG964" s="1"/>
      <c r="BH964" s="1"/>
      <c r="BI964" s="1"/>
      <c r="BJ964" s="1"/>
      <c r="BK964" s="1"/>
      <c r="BL964" s="1"/>
      <c r="BM964" s="1"/>
      <c r="BN964" s="1"/>
      <c r="BO964" s="1"/>
      <c r="BP964" s="1"/>
      <c r="BQ964" s="1"/>
      <c r="BR964" s="1"/>
      <c r="BS964" s="1"/>
      <c r="BT964" s="1"/>
    </row>
    <row r="965" spans="1:72" ht="15.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c r="AP965" s="1"/>
      <c r="AQ965" s="1"/>
      <c r="AR965" s="1"/>
      <c r="AS965" s="1"/>
      <c r="AT965" s="1"/>
      <c r="AU965" s="1"/>
      <c r="AV965" s="1"/>
      <c r="AW965" s="1"/>
      <c r="AX965" s="1"/>
      <c r="AY965" s="1"/>
      <c r="AZ965" s="1"/>
      <c r="BA965" s="1"/>
      <c r="BB965" s="1"/>
      <c r="BC965" s="1"/>
      <c r="BD965" s="1"/>
      <c r="BE965" s="1"/>
      <c r="BF965" s="1"/>
      <c r="BG965" s="1"/>
      <c r="BH965" s="1"/>
      <c r="BI965" s="1"/>
      <c r="BJ965" s="1"/>
      <c r="BK965" s="1"/>
      <c r="BL965" s="1"/>
      <c r="BM965" s="1"/>
      <c r="BN965" s="1"/>
      <c r="BO965" s="1"/>
      <c r="BP965" s="1"/>
      <c r="BQ965" s="1"/>
      <c r="BR965" s="1"/>
      <c r="BS965" s="1"/>
      <c r="BT965" s="1"/>
    </row>
    <row r="966" spans="1:72" ht="15.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c r="AP966" s="1"/>
      <c r="AQ966" s="1"/>
      <c r="AR966" s="1"/>
      <c r="AS966" s="1"/>
      <c r="AT966" s="1"/>
      <c r="AU966" s="1"/>
      <c r="AV966" s="1"/>
      <c r="AW966" s="1"/>
      <c r="AX966" s="1"/>
      <c r="AY966" s="1"/>
      <c r="AZ966" s="1"/>
      <c r="BA966" s="1"/>
      <c r="BB966" s="1"/>
      <c r="BC966" s="1"/>
      <c r="BD966" s="1"/>
      <c r="BE966" s="1"/>
      <c r="BF966" s="1"/>
      <c r="BG966" s="1"/>
      <c r="BH966" s="1"/>
      <c r="BI966" s="1"/>
      <c r="BJ966" s="1"/>
      <c r="BK966" s="1"/>
      <c r="BL966" s="1"/>
      <c r="BM966" s="1"/>
      <c r="BN966" s="1"/>
      <c r="BO966" s="1"/>
      <c r="BP966" s="1"/>
      <c r="BQ966" s="1"/>
      <c r="BR966" s="1"/>
      <c r="BS966" s="1"/>
      <c r="BT966" s="1"/>
    </row>
    <row r="967" spans="1:72" ht="15.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c r="AP967" s="1"/>
      <c r="AQ967" s="1"/>
      <c r="AR967" s="1"/>
      <c r="AS967" s="1"/>
      <c r="AT967" s="1"/>
      <c r="AU967" s="1"/>
      <c r="AV967" s="1"/>
      <c r="AW967" s="1"/>
      <c r="AX967" s="1"/>
      <c r="AY967" s="1"/>
      <c r="AZ967" s="1"/>
      <c r="BA967" s="1"/>
      <c r="BB967" s="1"/>
      <c r="BC967" s="1"/>
      <c r="BD967" s="1"/>
      <c r="BE967" s="1"/>
      <c r="BF967" s="1"/>
      <c r="BG967" s="1"/>
      <c r="BH967" s="1"/>
      <c r="BI967" s="1"/>
      <c r="BJ967" s="1"/>
      <c r="BK967" s="1"/>
      <c r="BL967" s="1"/>
      <c r="BM967" s="1"/>
      <c r="BN967" s="1"/>
      <c r="BO967" s="1"/>
      <c r="BP967" s="1"/>
      <c r="BQ967" s="1"/>
      <c r="BR967" s="1"/>
      <c r="BS967" s="1"/>
      <c r="BT967" s="1"/>
    </row>
    <row r="968" spans="1:72" ht="15.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c r="AP968" s="1"/>
      <c r="AQ968" s="1"/>
      <c r="AR968" s="1"/>
      <c r="AS968" s="1"/>
      <c r="AT968" s="1"/>
      <c r="AU968" s="1"/>
      <c r="AV968" s="1"/>
      <c r="AW968" s="1"/>
      <c r="AX968" s="1"/>
      <c r="AY968" s="1"/>
      <c r="AZ968" s="1"/>
      <c r="BA968" s="1"/>
      <c r="BB968" s="1"/>
      <c r="BC968" s="1"/>
      <c r="BD968" s="1"/>
      <c r="BE968" s="1"/>
      <c r="BF968" s="1"/>
      <c r="BG968" s="1"/>
      <c r="BH968" s="1"/>
      <c r="BI968" s="1"/>
      <c r="BJ968" s="1"/>
      <c r="BK968" s="1"/>
      <c r="BL968" s="1"/>
      <c r="BM968" s="1"/>
      <c r="BN968" s="1"/>
      <c r="BO968" s="1"/>
      <c r="BP968" s="1"/>
      <c r="BQ968" s="1"/>
      <c r="BR968" s="1"/>
      <c r="BS968" s="1"/>
      <c r="BT968" s="1"/>
    </row>
    <row r="969" spans="1:72" ht="15.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P969" s="1"/>
      <c r="AQ969" s="1"/>
      <c r="AR969" s="1"/>
      <c r="AS969" s="1"/>
      <c r="AT969" s="1"/>
      <c r="AU969" s="1"/>
      <c r="AV969" s="1"/>
      <c r="AW969" s="1"/>
      <c r="AX969" s="1"/>
      <c r="AY969" s="1"/>
      <c r="AZ969" s="1"/>
      <c r="BA969" s="1"/>
      <c r="BB969" s="1"/>
      <c r="BC969" s="1"/>
      <c r="BD969" s="1"/>
      <c r="BE969" s="1"/>
      <c r="BF969" s="1"/>
      <c r="BG969" s="1"/>
      <c r="BH969" s="1"/>
      <c r="BI969" s="1"/>
      <c r="BJ969" s="1"/>
      <c r="BK969" s="1"/>
      <c r="BL969" s="1"/>
      <c r="BM969" s="1"/>
      <c r="BN969" s="1"/>
      <c r="BO969" s="1"/>
      <c r="BP969" s="1"/>
      <c r="BQ969" s="1"/>
      <c r="BR969" s="1"/>
      <c r="BS969" s="1"/>
      <c r="BT969" s="1"/>
    </row>
    <row r="970" spans="1:72" ht="15.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P970" s="1"/>
      <c r="AQ970" s="1"/>
      <c r="AR970" s="1"/>
      <c r="AS970" s="1"/>
      <c r="AT970" s="1"/>
      <c r="AU970" s="1"/>
      <c r="AV970" s="1"/>
      <c r="AW970" s="1"/>
      <c r="AX970" s="1"/>
      <c r="AY970" s="1"/>
      <c r="AZ970" s="1"/>
      <c r="BA970" s="1"/>
      <c r="BB970" s="1"/>
      <c r="BC970" s="1"/>
      <c r="BD970" s="1"/>
      <c r="BE970" s="1"/>
      <c r="BF970" s="1"/>
      <c r="BG970" s="1"/>
      <c r="BH970" s="1"/>
      <c r="BI970" s="1"/>
      <c r="BJ970" s="1"/>
      <c r="BK970" s="1"/>
      <c r="BL970" s="1"/>
      <c r="BM970" s="1"/>
      <c r="BN970" s="1"/>
      <c r="BO970" s="1"/>
      <c r="BP970" s="1"/>
      <c r="BQ970" s="1"/>
      <c r="BR970" s="1"/>
      <c r="BS970" s="1"/>
      <c r="BT970" s="1"/>
    </row>
    <row r="971" spans="1:72" ht="15.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P971" s="1"/>
      <c r="AQ971" s="1"/>
      <c r="AR971" s="1"/>
      <c r="AS971" s="1"/>
      <c r="AT971" s="1"/>
      <c r="AU971" s="1"/>
      <c r="AV971" s="1"/>
      <c r="AW971" s="1"/>
      <c r="AX971" s="1"/>
      <c r="AY971" s="1"/>
      <c r="AZ971" s="1"/>
      <c r="BA971" s="1"/>
      <c r="BB971" s="1"/>
      <c r="BC971" s="1"/>
      <c r="BD971" s="1"/>
      <c r="BE971" s="1"/>
      <c r="BF971" s="1"/>
      <c r="BG971" s="1"/>
      <c r="BH971" s="1"/>
      <c r="BI971" s="1"/>
      <c r="BJ971" s="1"/>
      <c r="BK971" s="1"/>
      <c r="BL971" s="1"/>
      <c r="BM971" s="1"/>
      <c r="BN971" s="1"/>
      <c r="BO971" s="1"/>
      <c r="BP971" s="1"/>
      <c r="BQ971" s="1"/>
      <c r="BR971" s="1"/>
      <c r="BS971" s="1"/>
      <c r="BT971" s="1"/>
    </row>
    <row r="972" spans="1:72" ht="15.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P972" s="1"/>
      <c r="AQ972" s="1"/>
      <c r="AR972" s="1"/>
      <c r="AS972" s="1"/>
      <c r="AT972" s="1"/>
      <c r="AU972" s="1"/>
      <c r="AV972" s="1"/>
      <c r="AW972" s="1"/>
      <c r="AX972" s="1"/>
      <c r="AY972" s="1"/>
      <c r="AZ972" s="1"/>
      <c r="BA972" s="1"/>
      <c r="BB972" s="1"/>
      <c r="BC972" s="1"/>
      <c r="BD972" s="1"/>
      <c r="BE972" s="1"/>
      <c r="BF972" s="1"/>
      <c r="BG972" s="1"/>
      <c r="BH972" s="1"/>
      <c r="BI972" s="1"/>
      <c r="BJ972" s="1"/>
      <c r="BK972" s="1"/>
      <c r="BL972" s="1"/>
      <c r="BM972" s="1"/>
      <c r="BN972" s="1"/>
      <c r="BO972" s="1"/>
      <c r="BP972" s="1"/>
      <c r="BQ972" s="1"/>
      <c r="BR972" s="1"/>
      <c r="BS972" s="1"/>
      <c r="BT972" s="1"/>
    </row>
    <row r="973" spans="1:72" ht="15.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P973" s="1"/>
      <c r="AQ973" s="1"/>
      <c r="AR973" s="1"/>
      <c r="AS973" s="1"/>
      <c r="AT973" s="1"/>
      <c r="AU973" s="1"/>
      <c r="AV973" s="1"/>
      <c r="AW973" s="1"/>
      <c r="AX973" s="1"/>
      <c r="AY973" s="1"/>
      <c r="AZ973" s="1"/>
      <c r="BA973" s="1"/>
      <c r="BB973" s="1"/>
      <c r="BC973" s="1"/>
      <c r="BD973" s="1"/>
      <c r="BE973" s="1"/>
      <c r="BF973" s="1"/>
      <c r="BG973" s="1"/>
      <c r="BH973" s="1"/>
      <c r="BI973" s="1"/>
      <c r="BJ973" s="1"/>
      <c r="BK973" s="1"/>
      <c r="BL973" s="1"/>
      <c r="BM973" s="1"/>
      <c r="BN973" s="1"/>
      <c r="BO973" s="1"/>
      <c r="BP973" s="1"/>
      <c r="BQ973" s="1"/>
      <c r="BR973" s="1"/>
      <c r="BS973" s="1"/>
      <c r="BT973" s="1"/>
    </row>
    <row r="974" spans="1:72" ht="15.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P974" s="1"/>
      <c r="AQ974" s="1"/>
      <c r="AR974" s="1"/>
      <c r="AS974" s="1"/>
      <c r="AT974" s="1"/>
      <c r="AU974" s="1"/>
      <c r="AV974" s="1"/>
      <c r="AW974" s="1"/>
      <c r="AX974" s="1"/>
      <c r="AY974" s="1"/>
      <c r="AZ974" s="1"/>
      <c r="BA974" s="1"/>
      <c r="BB974" s="1"/>
      <c r="BC974" s="1"/>
      <c r="BD974" s="1"/>
      <c r="BE974" s="1"/>
      <c r="BF974" s="1"/>
      <c r="BG974" s="1"/>
      <c r="BH974" s="1"/>
      <c r="BI974" s="1"/>
      <c r="BJ974" s="1"/>
      <c r="BK974" s="1"/>
      <c r="BL974" s="1"/>
      <c r="BM974" s="1"/>
      <c r="BN974" s="1"/>
      <c r="BO974" s="1"/>
      <c r="BP974" s="1"/>
      <c r="BQ974" s="1"/>
      <c r="BR974" s="1"/>
      <c r="BS974" s="1"/>
      <c r="BT974" s="1"/>
    </row>
    <row r="975" spans="1:72" ht="15.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P975" s="1"/>
      <c r="AQ975" s="1"/>
      <c r="AR975" s="1"/>
      <c r="AS975" s="1"/>
      <c r="AT975" s="1"/>
      <c r="AU975" s="1"/>
      <c r="AV975" s="1"/>
      <c r="AW975" s="1"/>
      <c r="AX975" s="1"/>
      <c r="AY975" s="1"/>
      <c r="AZ975" s="1"/>
      <c r="BA975" s="1"/>
      <c r="BB975" s="1"/>
      <c r="BC975" s="1"/>
      <c r="BD975" s="1"/>
      <c r="BE975" s="1"/>
      <c r="BF975" s="1"/>
      <c r="BG975" s="1"/>
      <c r="BH975" s="1"/>
      <c r="BI975" s="1"/>
      <c r="BJ975" s="1"/>
      <c r="BK975" s="1"/>
      <c r="BL975" s="1"/>
      <c r="BM975" s="1"/>
      <c r="BN975" s="1"/>
      <c r="BO975" s="1"/>
      <c r="BP975" s="1"/>
      <c r="BQ975" s="1"/>
      <c r="BR975" s="1"/>
      <c r="BS975" s="1"/>
      <c r="BT975" s="1"/>
    </row>
    <row r="976" spans="1:72" ht="15.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P976" s="1"/>
      <c r="AQ976" s="1"/>
      <c r="AR976" s="1"/>
      <c r="AS976" s="1"/>
      <c r="AT976" s="1"/>
      <c r="AU976" s="1"/>
      <c r="AV976" s="1"/>
      <c r="AW976" s="1"/>
      <c r="AX976" s="1"/>
      <c r="AY976" s="1"/>
      <c r="AZ976" s="1"/>
      <c r="BA976" s="1"/>
      <c r="BB976" s="1"/>
      <c r="BC976" s="1"/>
      <c r="BD976" s="1"/>
      <c r="BE976" s="1"/>
      <c r="BF976" s="1"/>
      <c r="BG976" s="1"/>
      <c r="BH976" s="1"/>
      <c r="BI976" s="1"/>
      <c r="BJ976" s="1"/>
      <c r="BK976" s="1"/>
      <c r="BL976" s="1"/>
      <c r="BM976" s="1"/>
      <c r="BN976" s="1"/>
      <c r="BO976" s="1"/>
      <c r="BP976" s="1"/>
      <c r="BQ976" s="1"/>
      <c r="BR976" s="1"/>
      <c r="BS976" s="1"/>
      <c r="BT976" s="1"/>
    </row>
    <row r="977" spans="1:72" ht="15.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P977" s="1"/>
      <c r="AQ977" s="1"/>
      <c r="AR977" s="1"/>
      <c r="AS977" s="1"/>
      <c r="AT977" s="1"/>
      <c r="AU977" s="1"/>
      <c r="AV977" s="1"/>
      <c r="AW977" s="1"/>
      <c r="AX977" s="1"/>
      <c r="AY977" s="1"/>
      <c r="AZ977" s="1"/>
      <c r="BA977" s="1"/>
      <c r="BB977" s="1"/>
      <c r="BC977" s="1"/>
      <c r="BD977" s="1"/>
      <c r="BE977" s="1"/>
      <c r="BF977" s="1"/>
      <c r="BG977" s="1"/>
      <c r="BH977" s="1"/>
      <c r="BI977" s="1"/>
      <c r="BJ977" s="1"/>
      <c r="BK977" s="1"/>
      <c r="BL977" s="1"/>
      <c r="BM977" s="1"/>
      <c r="BN977" s="1"/>
      <c r="BO977" s="1"/>
      <c r="BP977" s="1"/>
      <c r="BQ977" s="1"/>
      <c r="BR977" s="1"/>
      <c r="BS977" s="1"/>
      <c r="BT977" s="1"/>
    </row>
    <row r="978" spans="1:72" ht="15.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P978" s="1"/>
      <c r="AQ978" s="1"/>
      <c r="AR978" s="1"/>
      <c r="AS978" s="1"/>
      <c r="AT978" s="1"/>
      <c r="AU978" s="1"/>
      <c r="AV978" s="1"/>
      <c r="AW978" s="1"/>
      <c r="AX978" s="1"/>
      <c r="AY978" s="1"/>
      <c r="AZ978" s="1"/>
      <c r="BA978" s="1"/>
      <c r="BB978" s="1"/>
      <c r="BC978" s="1"/>
      <c r="BD978" s="1"/>
      <c r="BE978" s="1"/>
      <c r="BF978" s="1"/>
      <c r="BG978" s="1"/>
      <c r="BH978" s="1"/>
      <c r="BI978" s="1"/>
      <c r="BJ978" s="1"/>
      <c r="BK978" s="1"/>
      <c r="BL978" s="1"/>
      <c r="BM978" s="1"/>
      <c r="BN978" s="1"/>
      <c r="BO978" s="1"/>
      <c r="BP978" s="1"/>
      <c r="BQ978" s="1"/>
      <c r="BR978" s="1"/>
      <c r="BS978" s="1"/>
      <c r="BT978" s="1"/>
    </row>
    <row r="979" spans="1:72" ht="15.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c r="AP979" s="1"/>
      <c r="AQ979" s="1"/>
      <c r="AR979" s="1"/>
      <c r="AS979" s="1"/>
      <c r="AT979" s="1"/>
      <c r="AU979" s="1"/>
      <c r="AV979" s="1"/>
      <c r="AW979" s="1"/>
      <c r="AX979" s="1"/>
      <c r="AY979" s="1"/>
      <c r="AZ979" s="1"/>
      <c r="BA979" s="1"/>
      <c r="BB979" s="1"/>
      <c r="BC979" s="1"/>
      <c r="BD979" s="1"/>
      <c r="BE979" s="1"/>
      <c r="BF979" s="1"/>
      <c r="BG979" s="1"/>
      <c r="BH979" s="1"/>
      <c r="BI979" s="1"/>
      <c r="BJ979" s="1"/>
      <c r="BK979" s="1"/>
      <c r="BL979" s="1"/>
      <c r="BM979" s="1"/>
      <c r="BN979" s="1"/>
      <c r="BO979" s="1"/>
      <c r="BP979" s="1"/>
      <c r="BQ979" s="1"/>
      <c r="BR979" s="1"/>
      <c r="BS979" s="1"/>
      <c r="BT979" s="1"/>
    </row>
    <row r="980" spans="1:72" ht="15.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c r="AP980" s="1"/>
      <c r="AQ980" s="1"/>
      <c r="AR980" s="1"/>
      <c r="AS980" s="1"/>
      <c r="AT980" s="1"/>
      <c r="AU980" s="1"/>
      <c r="AV980" s="1"/>
      <c r="AW980" s="1"/>
      <c r="AX980" s="1"/>
      <c r="AY980" s="1"/>
      <c r="AZ980" s="1"/>
      <c r="BA980" s="1"/>
      <c r="BB980" s="1"/>
      <c r="BC980" s="1"/>
      <c r="BD980" s="1"/>
      <c r="BE980" s="1"/>
      <c r="BF980" s="1"/>
      <c r="BG980" s="1"/>
      <c r="BH980" s="1"/>
      <c r="BI980" s="1"/>
      <c r="BJ980" s="1"/>
      <c r="BK980" s="1"/>
      <c r="BL980" s="1"/>
      <c r="BM980" s="1"/>
      <c r="BN980" s="1"/>
      <c r="BO980" s="1"/>
      <c r="BP980" s="1"/>
      <c r="BQ980" s="1"/>
      <c r="BR980" s="1"/>
      <c r="BS980" s="1"/>
      <c r="BT980" s="1"/>
    </row>
    <row r="981" spans="1:72" ht="15.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c r="AP981" s="1"/>
      <c r="AQ981" s="1"/>
      <c r="AR981" s="1"/>
      <c r="AS981" s="1"/>
      <c r="AT981" s="1"/>
      <c r="AU981" s="1"/>
      <c r="AV981" s="1"/>
      <c r="AW981" s="1"/>
      <c r="AX981" s="1"/>
      <c r="AY981" s="1"/>
      <c r="AZ981" s="1"/>
      <c r="BA981" s="1"/>
      <c r="BB981" s="1"/>
      <c r="BC981" s="1"/>
      <c r="BD981" s="1"/>
      <c r="BE981" s="1"/>
      <c r="BF981" s="1"/>
      <c r="BG981" s="1"/>
      <c r="BH981" s="1"/>
      <c r="BI981" s="1"/>
      <c r="BJ981" s="1"/>
      <c r="BK981" s="1"/>
      <c r="BL981" s="1"/>
      <c r="BM981" s="1"/>
      <c r="BN981" s="1"/>
      <c r="BO981" s="1"/>
      <c r="BP981" s="1"/>
      <c r="BQ981" s="1"/>
      <c r="BR981" s="1"/>
      <c r="BS981" s="1"/>
      <c r="BT981" s="1"/>
    </row>
    <row r="982" spans="1:72" ht="15.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c r="AP982" s="1"/>
      <c r="AQ982" s="1"/>
      <c r="AR982" s="1"/>
      <c r="AS982" s="1"/>
      <c r="AT982" s="1"/>
      <c r="AU982" s="1"/>
      <c r="AV982" s="1"/>
      <c r="AW982" s="1"/>
      <c r="AX982" s="1"/>
      <c r="AY982" s="1"/>
      <c r="AZ982" s="1"/>
      <c r="BA982" s="1"/>
      <c r="BB982" s="1"/>
      <c r="BC982" s="1"/>
      <c r="BD982" s="1"/>
      <c r="BE982" s="1"/>
      <c r="BF982" s="1"/>
      <c r="BG982" s="1"/>
      <c r="BH982" s="1"/>
      <c r="BI982" s="1"/>
      <c r="BJ982" s="1"/>
      <c r="BK982" s="1"/>
      <c r="BL982" s="1"/>
      <c r="BM982" s="1"/>
      <c r="BN982" s="1"/>
      <c r="BO982" s="1"/>
      <c r="BP982" s="1"/>
      <c r="BQ982" s="1"/>
      <c r="BR982" s="1"/>
      <c r="BS982" s="1"/>
      <c r="BT982" s="1"/>
    </row>
    <row r="983" spans="1:72" ht="15.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c r="AP983" s="1"/>
      <c r="AQ983" s="1"/>
      <c r="AR983" s="1"/>
      <c r="AS983" s="1"/>
      <c r="AT983" s="1"/>
      <c r="AU983" s="1"/>
      <c r="AV983" s="1"/>
      <c r="AW983" s="1"/>
      <c r="AX983" s="1"/>
      <c r="AY983" s="1"/>
      <c r="AZ983" s="1"/>
      <c r="BA983" s="1"/>
      <c r="BB983" s="1"/>
      <c r="BC983" s="1"/>
      <c r="BD983" s="1"/>
      <c r="BE983" s="1"/>
      <c r="BF983" s="1"/>
      <c r="BG983" s="1"/>
      <c r="BH983" s="1"/>
      <c r="BI983" s="1"/>
      <c r="BJ983" s="1"/>
      <c r="BK983" s="1"/>
      <c r="BL983" s="1"/>
      <c r="BM983" s="1"/>
      <c r="BN983" s="1"/>
      <c r="BO983" s="1"/>
      <c r="BP983" s="1"/>
      <c r="BQ983" s="1"/>
      <c r="BR983" s="1"/>
      <c r="BS983" s="1"/>
      <c r="BT983" s="1"/>
    </row>
    <row r="984" spans="1:72" ht="15.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c r="AP984" s="1"/>
      <c r="AQ984" s="1"/>
      <c r="AR984" s="1"/>
      <c r="AS984" s="1"/>
      <c r="AT984" s="1"/>
      <c r="AU984" s="1"/>
      <c r="AV984" s="1"/>
      <c r="AW984" s="1"/>
      <c r="AX984" s="1"/>
      <c r="AY984" s="1"/>
      <c r="AZ984" s="1"/>
      <c r="BA984" s="1"/>
      <c r="BB984" s="1"/>
      <c r="BC984" s="1"/>
      <c r="BD984" s="1"/>
      <c r="BE984" s="1"/>
      <c r="BF984" s="1"/>
      <c r="BG984" s="1"/>
      <c r="BH984" s="1"/>
      <c r="BI984" s="1"/>
      <c r="BJ984" s="1"/>
      <c r="BK984" s="1"/>
      <c r="BL984" s="1"/>
      <c r="BM984" s="1"/>
      <c r="BN984" s="1"/>
      <c r="BO984" s="1"/>
      <c r="BP984" s="1"/>
      <c r="BQ984" s="1"/>
      <c r="BR984" s="1"/>
      <c r="BS984" s="1"/>
      <c r="BT984" s="1"/>
    </row>
    <row r="985" spans="1:72" ht="15.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c r="AP985" s="1"/>
      <c r="AQ985" s="1"/>
      <c r="AR985" s="1"/>
      <c r="AS985" s="1"/>
      <c r="AT985" s="1"/>
      <c r="AU985" s="1"/>
      <c r="AV985" s="1"/>
      <c r="AW985" s="1"/>
      <c r="AX985" s="1"/>
      <c r="AY985" s="1"/>
      <c r="AZ985" s="1"/>
      <c r="BA985" s="1"/>
      <c r="BB985" s="1"/>
      <c r="BC985" s="1"/>
      <c r="BD985" s="1"/>
      <c r="BE985" s="1"/>
      <c r="BF985" s="1"/>
      <c r="BG985" s="1"/>
      <c r="BH985" s="1"/>
      <c r="BI985" s="1"/>
      <c r="BJ985" s="1"/>
      <c r="BK985" s="1"/>
      <c r="BL985" s="1"/>
      <c r="BM985" s="1"/>
      <c r="BN985" s="1"/>
      <c r="BO985" s="1"/>
      <c r="BP985" s="1"/>
      <c r="BQ985" s="1"/>
      <c r="BR985" s="1"/>
      <c r="BS985" s="1"/>
      <c r="BT985" s="1"/>
    </row>
    <row r="986" spans="1:72" ht="15.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P986" s="1"/>
      <c r="AQ986" s="1"/>
      <c r="AR986" s="1"/>
      <c r="AS986" s="1"/>
      <c r="AT986" s="1"/>
      <c r="AU986" s="1"/>
      <c r="AV986" s="1"/>
      <c r="AW986" s="1"/>
      <c r="AX986" s="1"/>
      <c r="AY986" s="1"/>
      <c r="AZ986" s="1"/>
      <c r="BA986" s="1"/>
      <c r="BB986" s="1"/>
      <c r="BC986" s="1"/>
      <c r="BD986" s="1"/>
      <c r="BE986" s="1"/>
      <c r="BF986" s="1"/>
      <c r="BG986" s="1"/>
      <c r="BH986" s="1"/>
      <c r="BI986" s="1"/>
      <c r="BJ986" s="1"/>
      <c r="BK986" s="1"/>
      <c r="BL986" s="1"/>
      <c r="BM986" s="1"/>
      <c r="BN986" s="1"/>
      <c r="BO986" s="1"/>
      <c r="BP986" s="1"/>
      <c r="BQ986" s="1"/>
      <c r="BR986" s="1"/>
      <c r="BS986" s="1"/>
      <c r="BT986" s="1"/>
    </row>
    <row r="987" spans="1:72" ht="15.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c r="AP987" s="1"/>
      <c r="AQ987" s="1"/>
      <c r="AR987" s="1"/>
      <c r="AS987" s="1"/>
      <c r="AT987" s="1"/>
      <c r="AU987" s="1"/>
      <c r="AV987" s="1"/>
      <c r="AW987" s="1"/>
      <c r="AX987" s="1"/>
      <c r="AY987" s="1"/>
      <c r="AZ987" s="1"/>
      <c r="BA987" s="1"/>
      <c r="BB987" s="1"/>
      <c r="BC987" s="1"/>
      <c r="BD987" s="1"/>
      <c r="BE987" s="1"/>
      <c r="BF987" s="1"/>
      <c r="BG987" s="1"/>
      <c r="BH987" s="1"/>
      <c r="BI987" s="1"/>
      <c r="BJ987" s="1"/>
      <c r="BK987" s="1"/>
      <c r="BL987" s="1"/>
      <c r="BM987" s="1"/>
      <c r="BN987" s="1"/>
      <c r="BO987" s="1"/>
      <c r="BP987" s="1"/>
      <c r="BQ987" s="1"/>
      <c r="BR987" s="1"/>
      <c r="BS987" s="1"/>
      <c r="BT987" s="1"/>
    </row>
    <row r="988" spans="1:72" ht="15.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c r="AP988" s="1"/>
      <c r="AQ988" s="1"/>
      <c r="AR988" s="1"/>
      <c r="AS988" s="1"/>
      <c r="AT988" s="1"/>
      <c r="AU988" s="1"/>
      <c r="AV988" s="1"/>
      <c r="AW988" s="1"/>
      <c r="AX988" s="1"/>
      <c r="AY988" s="1"/>
      <c r="AZ988" s="1"/>
      <c r="BA988" s="1"/>
      <c r="BB988" s="1"/>
      <c r="BC988" s="1"/>
      <c r="BD988" s="1"/>
      <c r="BE988" s="1"/>
      <c r="BF988" s="1"/>
      <c r="BG988" s="1"/>
      <c r="BH988" s="1"/>
      <c r="BI988" s="1"/>
      <c r="BJ988" s="1"/>
      <c r="BK988" s="1"/>
      <c r="BL988" s="1"/>
      <c r="BM988" s="1"/>
      <c r="BN988" s="1"/>
      <c r="BO988" s="1"/>
      <c r="BP988" s="1"/>
      <c r="BQ988" s="1"/>
      <c r="BR988" s="1"/>
      <c r="BS988" s="1"/>
      <c r="BT988" s="1"/>
    </row>
    <row r="989" spans="1:72" ht="15.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c r="AP989" s="1"/>
      <c r="AQ989" s="1"/>
      <c r="AR989" s="1"/>
      <c r="AS989" s="1"/>
      <c r="AT989" s="1"/>
      <c r="AU989" s="1"/>
      <c r="AV989" s="1"/>
      <c r="AW989" s="1"/>
      <c r="AX989" s="1"/>
      <c r="AY989" s="1"/>
      <c r="AZ989" s="1"/>
      <c r="BA989" s="1"/>
      <c r="BB989" s="1"/>
      <c r="BC989" s="1"/>
      <c r="BD989" s="1"/>
      <c r="BE989" s="1"/>
      <c r="BF989" s="1"/>
      <c r="BG989" s="1"/>
      <c r="BH989" s="1"/>
      <c r="BI989" s="1"/>
      <c r="BJ989" s="1"/>
      <c r="BK989" s="1"/>
      <c r="BL989" s="1"/>
      <c r="BM989" s="1"/>
      <c r="BN989" s="1"/>
      <c r="BO989" s="1"/>
      <c r="BP989" s="1"/>
      <c r="BQ989" s="1"/>
      <c r="BR989" s="1"/>
      <c r="BS989" s="1"/>
      <c r="BT989" s="1"/>
    </row>
    <row r="990" spans="1:72" ht="15.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c r="AP990" s="1"/>
      <c r="AQ990" s="1"/>
      <c r="AR990" s="1"/>
      <c r="AS990" s="1"/>
      <c r="AT990" s="1"/>
      <c r="AU990" s="1"/>
      <c r="AV990" s="1"/>
      <c r="AW990" s="1"/>
      <c r="AX990" s="1"/>
      <c r="AY990" s="1"/>
      <c r="AZ990" s="1"/>
      <c r="BA990" s="1"/>
      <c r="BB990" s="1"/>
      <c r="BC990" s="1"/>
      <c r="BD990" s="1"/>
      <c r="BE990" s="1"/>
      <c r="BF990" s="1"/>
      <c r="BG990" s="1"/>
      <c r="BH990" s="1"/>
      <c r="BI990" s="1"/>
      <c r="BJ990" s="1"/>
      <c r="BK990" s="1"/>
      <c r="BL990" s="1"/>
      <c r="BM990" s="1"/>
      <c r="BN990" s="1"/>
      <c r="BO990" s="1"/>
      <c r="BP990" s="1"/>
      <c r="BQ990" s="1"/>
      <c r="BR990" s="1"/>
      <c r="BS990" s="1"/>
      <c r="BT990" s="1"/>
    </row>
    <row r="991" spans="1:72" ht="15.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c r="AP991" s="1"/>
      <c r="AQ991" s="1"/>
      <c r="AR991" s="1"/>
      <c r="AS991" s="1"/>
      <c r="AT991" s="1"/>
      <c r="AU991" s="1"/>
      <c r="AV991" s="1"/>
      <c r="AW991" s="1"/>
      <c r="AX991" s="1"/>
      <c r="AY991" s="1"/>
      <c r="AZ991" s="1"/>
      <c r="BA991" s="1"/>
      <c r="BB991" s="1"/>
      <c r="BC991" s="1"/>
      <c r="BD991" s="1"/>
      <c r="BE991" s="1"/>
      <c r="BF991" s="1"/>
      <c r="BG991" s="1"/>
      <c r="BH991" s="1"/>
      <c r="BI991" s="1"/>
      <c r="BJ991" s="1"/>
      <c r="BK991" s="1"/>
      <c r="BL991" s="1"/>
      <c r="BM991" s="1"/>
      <c r="BN991" s="1"/>
      <c r="BO991" s="1"/>
      <c r="BP991" s="1"/>
      <c r="BQ991" s="1"/>
      <c r="BR991" s="1"/>
      <c r="BS991" s="1"/>
      <c r="BT991" s="1"/>
    </row>
    <row r="992" spans="1:72" ht="15.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c r="AP992" s="1"/>
      <c r="AQ992" s="1"/>
      <c r="AR992" s="1"/>
      <c r="AS992" s="1"/>
      <c r="AT992" s="1"/>
      <c r="AU992" s="1"/>
      <c r="AV992" s="1"/>
      <c r="AW992" s="1"/>
      <c r="AX992" s="1"/>
      <c r="AY992" s="1"/>
      <c r="AZ992" s="1"/>
      <c r="BA992" s="1"/>
      <c r="BB992" s="1"/>
      <c r="BC992" s="1"/>
      <c r="BD992" s="1"/>
      <c r="BE992" s="1"/>
      <c r="BF992" s="1"/>
      <c r="BG992" s="1"/>
      <c r="BH992" s="1"/>
      <c r="BI992" s="1"/>
      <c r="BJ992" s="1"/>
      <c r="BK992" s="1"/>
      <c r="BL992" s="1"/>
      <c r="BM992" s="1"/>
      <c r="BN992" s="1"/>
      <c r="BO992" s="1"/>
      <c r="BP992" s="1"/>
      <c r="BQ992" s="1"/>
      <c r="BR992" s="1"/>
      <c r="BS992" s="1"/>
      <c r="BT992" s="1"/>
    </row>
    <row r="993" spans="1:72" ht="15.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c r="AP993" s="1"/>
      <c r="AQ993" s="1"/>
      <c r="AR993" s="1"/>
      <c r="AS993" s="1"/>
      <c r="AT993" s="1"/>
      <c r="AU993" s="1"/>
      <c r="AV993" s="1"/>
      <c r="AW993" s="1"/>
      <c r="AX993" s="1"/>
      <c r="AY993" s="1"/>
      <c r="AZ993" s="1"/>
      <c r="BA993" s="1"/>
      <c r="BB993" s="1"/>
      <c r="BC993" s="1"/>
      <c r="BD993" s="1"/>
      <c r="BE993" s="1"/>
      <c r="BF993" s="1"/>
      <c r="BG993" s="1"/>
      <c r="BH993" s="1"/>
      <c r="BI993" s="1"/>
      <c r="BJ993" s="1"/>
      <c r="BK993" s="1"/>
      <c r="BL993" s="1"/>
      <c r="BM993" s="1"/>
      <c r="BN993" s="1"/>
      <c r="BO993" s="1"/>
      <c r="BP993" s="1"/>
      <c r="BQ993" s="1"/>
      <c r="BR993" s="1"/>
      <c r="BS993" s="1"/>
      <c r="BT993" s="1"/>
    </row>
    <row r="994" spans="1:72" ht="15.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c r="AP994" s="1"/>
      <c r="AQ994" s="1"/>
      <c r="AR994" s="1"/>
      <c r="AS994" s="1"/>
      <c r="AT994" s="1"/>
      <c r="AU994" s="1"/>
      <c r="AV994" s="1"/>
      <c r="AW994" s="1"/>
      <c r="AX994" s="1"/>
      <c r="AY994" s="1"/>
      <c r="AZ994" s="1"/>
      <c r="BA994" s="1"/>
      <c r="BB994" s="1"/>
      <c r="BC994" s="1"/>
      <c r="BD994" s="1"/>
      <c r="BE994" s="1"/>
      <c r="BF994" s="1"/>
      <c r="BG994" s="1"/>
      <c r="BH994" s="1"/>
      <c r="BI994" s="1"/>
      <c r="BJ994" s="1"/>
      <c r="BK994" s="1"/>
      <c r="BL994" s="1"/>
      <c r="BM994" s="1"/>
      <c r="BN994" s="1"/>
      <c r="BO994" s="1"/>
      <c r="BP994" s="1"/>
      <c r="BQ994" s="1"/>
      <c r="BR994" s="1"/>
      <c r="BS994" s="1"/>
      <c r="BT994" s="1"/>
    </row>
    <row r="995" spans="1:72" ht="15.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c r="AP995" s="1"/>
      <c r="AQ995" s="1"/>
      <c r="AR995" s="1"/>
      <c r="AS995" s="1"/>
      <c r="AT995" s="1"/>
      <c r="AU995" s="1"/>
      <c r="AV995" s="1"/>
      <c r="AW995" s="1"/>
      <c r="AX995" s="1"/>
      <c r="AY995" s="1"/>
      <c r="AZ995" s="1"/>
      <c r="BA995" s="1"/>
      <c r="BB995" s="1"/>
      <c r="BC995" s="1"/>
      <c r="BD995" s="1"/>
      <c r="BE995" s="1"/>
      <c r="BF995" s="1"/>
      <c r="BG995" s="1"/>
      <c r="BH995" s="1"/>
      <c r="BI995" s="1"/>
      <c r="BJ995" s="1"/>
      <c r="BK995" s="1"/>
      <c r="BL995" s="1"/>
      <c r="BM995" s="1"/>
      <c r="BN995" s="1"/>
      <c r="BO995" s="1"/>
      <c r="BP995" s="1"/>
      <c r="BQ995" s="1"/>
      <c r="BR995" s="1"/>
      <c r="BS995" s="1"/>
      <c r="BT995" s="1"/>
    </row>
    <row r="996" spans="1:72" ht="15.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c r="AP996" s="1"/>
      <c r="AQ996" s="1"/>
      <c r="AR996" s="1"/>
      <c r="AS996" s="1"/>
      <c r="AT996" s="1"/>
      <c r="AU996" s="1"/>
      <c r="AV996" s="1"/>
      <c r="AW996" s="1"/>
      <c r="AX996" s="1"/>
      <c r="AY996" s="1"/>
      <c r="AZ996" s="1"/>
      <c r="BA996" s="1"/>
      <c r="BB996" s="1"/>
      <c r="BC996" s="1"/>
      <c r="BD996" s="1"/>
      <c r="BE996" s="1"/>
      <c r="BF996" s="1"/>
      <c r="BG996" s="1"/>
      <c r="BH996" s="1"/>
      <c r="BI996" s="1"/>
      <c r="BJ996" s="1"/>
      <c r="BK996" s="1"/>
      <c r="BL996" s="1"/>
      <c r="BM996" s="1"/>
      <c r="BN996" s="1"/>
      <c r="BO996" s="1"/>
      <c r="BP996" s="1"/>
      <c r="BQ996" s="1"/>
      <c r="BR996" s="1"/>
      <c r="BS996" s="1"/>
      <c r="BT996" s="1"/>
    </row>
  </sheetData>
  <sheetProtection sheet="1" objects="1" scenarios="1" formatRows="0" insertColumns="0" insertRows="0" insertHyperlinks="0" deleteColumns="0" deleteRows="0"/>
  <mergeCells count="298">
    <mergeCell ref="AG18:AG19"/>
    <mergeCell ref="BN15:BN17"/>
    <mergeCell ref="BO15:BO17"/>
    <mergeCell ref="AA18:AA19"/>
    <mergeCell ref="AB18:AB19"/>
    <mergeCell ref="Y18:Y19"/>
    <mergeCell ref="Z18:Z19"/>
    <mergeCell ref="BT22:BT23"/>
    <mergeCell ref="S22:S23"/>
    <mergeCell ref="T22:T23"/>
    <mergeCell ref="U22:U23"/>
    <mergeCell ref="V22:V23"/>
    <mergeCell ref="BS22:BS23"/>
    <mergeCell ref="W22:W23"/>
    <mergeCell ref="X22:X23"/>
    <mergeCell ref="Y22:Y23"/>
    <mergeCell ref="Z22:Z23"/>
    <mergeCell ref="AA22:AA23"/>
    <mergeCell ref="AB22:AB23"/>
    <mergeCell ref="AC22:AC23"/>
    <mergeCell ref="AE22:AE23"/>
    <mergeCell ref="AG22:AG23"/>
    <mergeCell ref="AC8:AC9"/>
    <mergeCell ref="AE8:AE9"/>
    <mergeCell ref="AG8:AG9"/>
    <mergeCell ref="I22:I23"/>
    <mergeCell ref="K22:K23"/>
    <mergeCell ref="L22:L23"/>
    <mergeCell ref="M22:M23"/>
    <mergeCell ref="N22:N23"/>
    <mergeCell ref="O22:O23"/>
    <mergeCell ref="P22:P23"/>
    <mergeCell ref="Q22:Q23"/>
    <mergeCell ref="R22:R23"/>
    <mergeCell ref="U8:U9"/>
    <mergeCell ref="V8:V9"/>
    <mergeCell ref="W8:W9"/>
    <mergeCell ref="T20:T21"/>
    <mergeCell ref="U20:U21"/>
    <mergeCell ref="V20:V21"/>
    <mergeCell ref="AE18:AE19"/>
    <mergeCell ref="U18:U19"/>
    <mergeCell ref="V18:V19"/>
    <mergeCell ref="W18:W19"/>
    <mergeCell ref="N15:N17"/>
    <mergeCell ref="X18:X19"/>
    <mergeCell ref="BT8:BT9"/>
    <mergeCell ref="BL8:BL9"/>
    <mergeCell ref="C8:C9"/>
    <mergeCell ref="B8:B9"/>
    <mergeCell ref="D8:D9"/>
    <mergeCell ref="BL11:BL12"/>
    <mergeCell ref="BT11:BT12"/>
    <mergeCell ref="BI8:BI9"/>
    <mergeCell ref="BK8:BK9"/>
    <mergeCell ref="BM8:BM9"/>
    <mergeCell ref="BN8:BN9"/>
    <mergeCell ref="BO8:BO9"/>
    <mergeCell ref="BP8:BP9"/>
    <mergeCell ref="BQ8:BQ9"/>
    <mergeCell ref="BR8:BR9"/>
    <mergeCell ref="BS8:BS9"/>
    <mergeCell ref="X8:X9"/>
    <mergeCell ref="Y8:Y9"/>
    <mergeCell ref="Z8:Z9"/>
    <mergeCell ref="AA8:AA9"/>
    <mergeCell ref="AB8:AB9"/>
    <mergeCell ref="E8:E9"/>
    <mergeCell ref="F8:F9"/>
    <mergeCell ref="G8:G9"/>
    <mergeCell ref="H8:H9"/>
    <mergeCell ref="I8:I9"/>
    <mergeCell ref="K8:K9"/>
    <mergeCell ref="L8:L9"/>
    <mergeCell ref="M8:M9"/>
    <mergeCell ref="N8:N9"/>
    <mergeCell ref="BO25:BO26"/>
    <mergeCell ref="BP25:BP26"/>
    <mergeCell ref="BQ25:BQ26"/>
    <mergeCell ref="BM15:BM17"/>
    <mergeCell ref="BI22:BI23"/>
    <mergeCell ref="BF18:BF19"/>
    <mergeCell ref="BJ15:BJ17"/>
    <mergeCell ref="BK15:BK17"/>
    <mergeCell ref="K18:K19"/>
    <mergeCell ref="L18:L19"/>
    <mergeCell ref="M18:M19"/>
    <mergeCell ref="N18:N19"/>
    <mergeCell ref="O18:O19"/>
    <mergeCell ref="P18:P19"/>
    <mergeCell ref="Q18:Q19"/>
    <mergeCell ref="AF18:AF19"/>
    <mergeCell ref="R20:R21"/>
    <mergeCell ref="S20:S21"/>
    <mergeCell ref="BR25:BR26"/>
    <mergeCell ref="BM18:BM19"/>
    <mergeCell ref="BN18:BN19"/>
    <mergeCell ref="BO18:BO19"/>
    <mergeCell ref="BP18:BP19"/>
    <mergeCell ref="BQ18:BQ19"/>
    <mergeCell ref="BR18:BR19"/>
    <mergeCell ref="BM25:BM26"/>
    <mergeCell ref="BJ22:BJ23"/>
    <mergeCell ref="BK22:BK23"/>
    <mergeCell ref="BL22:BL23"/>
    <mergeCell ref="BL18:BL19"/>
    <mergeCell ref="BL20:BL21"/>
    <mergeCell ref="BL25:BL26"/>
    <mergeCell ref="BN25:BN26"/>
    <mergeCell ref="BJ25:BJ26"/>
    <mergeCell ref="BK25:BK26"/>
    <mergeCell ref="BJ20:BJ21"/>
    <mergeCell ref="BK20:BK21"/>
    <mergeCell ref="BJ18:BJ19"/>
    <mergeCell ref="BK18:BK19"/>
    <mergeCell ref="A8:A10"/>
    <mergeCell ref="BM5:BR5"/>
    <mergeCell ref="BT6:BT7"/>
    <mergeCell ref="BS5:BT5"/>
    <mergeCell ref="D1:BS1"/>
    <mergeCell ref="D2:BS3"/>
    <mergeCell ref="BP6:BP7"/>
    <mergeCell ref="BQ6:BQ7"/>
    <mergeCell ref="AH6:AH7"/>
    <mergeCell ref="AJ6:AY6"/>
    <mergeCell ref="AH5:BL5"/>
    <mergeCell ref="AZ6:BA6"/>
    <mergeCell ref="BC6:BG6"/>
    <mergeCell ref="BI6:BK6"/>
    <mergeCell ref="BS6:BS7"/>
    <mergeCell ref="BL6:BL7"/>
    <mergeCell ref="D5:AG5"/>
    <mergeCell ref="A6:A7"/>
    <mergeCell ref="B6:B7"/>
    <mergeCell ref="C6:C7"/>
    <mergeCell ref="D6:D7"/>
    <mergeCell ref="E6:E7"/>
    <mergeCell ref="A1:C3"/>
    <mergeCell ref="A5:C5"/>
    <mergeCell ref="U25:U26"/>
    <mergeCell ref="V25:V26"/>
    <mergeCell ref="R25:R26"/>
    <mergeCell ref="S25:S26"/>
    <mergeCell ref="T25:T26"/>
    <mergeCell ref="BP15:BP17"/>
    <mergeCell ref="BQ15:BQ17"/>
    <mergeCell ref="BR15:BR17"/>
    <mergeCell ref="AD15:AD17"/>
    <mergeCell ref="AE15:AE17"/>
    <mergeCell ref="AF15:AF17"/>
    <mergeCell ref="AG15:AG17"/>
    <mergeCell ref="BF15:BF17"/>
    <mergeCell ref="BL15:BL17"/>
    <mergeCell ref="BF25:BF26"/>
    <mergeCell ref="BG18:BG19"/>
    <mergeCell ref="BG15:BG17"/>
    <mergeCell ref="BH25:BH26"/>
    <mergeCell ref="BI25:BI26"/>
    <mergeCell ref="BI20:BI21"/>
    <mergeCell ref="BH18:BH19"/>
    <mergeCell ref="BI18:BI19"/>
    <mergeCell ref="BH15:BH17"/>
    <mergeCell ref="BI15:BI17"/>
    <mergeCell ref="F6:F7"/>
    <mergeCell ref="G6:H7"/>
    <mergeCell ref="I6:I7"/>
    <mergeCell ref="J6:J7"/>
    <mergeCell ref="AG6:AG7"/>
    <mergeCell ref="K6:AC6"/>
    <mergeCell ref="AE6:AE7"/>
    <mergeCell ref="AI6:AI7"/>
    <mergeCell ref="BM6:BM7"/>
    <mergeCell ref="BN6:BN7"/>
    <mergeCell ref="BO6:BO7"/>
    <mergeCell ref="W15:W17"/>
    <mergeCell ref="X15:X17"/>
    <mergeCell ref="Y15:Y17"/>
    <mergeCell ref="Z15:Z17"/>
    <mergeCell ref="AA15:AA17"/>
    <mergeCell ref="BG8:BG9"/>
    <mergeCell ref="O8:O9"/>
    <mergeCell ref="P8:P9"/>
    <mergeCell ref="Q8:Q9"/>
    <mergeCell ref="R8:R9"/>
    <mergeCell ref="S8:S9"/>
    <mergeCell ref="T8:T9"/>
    <mergeCell ref="O15:O17"/>
    <mergeCell ref="AB15:AB17"/>
    <mergeCell ref="AC15:AC17"/>
    <mergeCell ref="U15:U17"/>
    <mergeCell ref="V15:V17"/>
    <mergeCell ref="P15:P17"/>
    <mergeCell ref="Q15:Q17"/>
    <mergeCell ref="R15:R17"/>
    <mergeCell ref="S15:S17"/>
    <mergeCell ref="T15:T17"/>
    <mergeCell ref="BR6:BR7"/>
    <mergeCell ref="Y20:Y21"/>
    <mergeCell ref="W25:W26"/>
    <mergeCell ref="X25:X26"/>
    <mergeCell ref="Y25:Y26"/>
    <mergeCell ref="W20:W21"/>
    <mergeCell ref="X20:X21"/>
    <mergeCell ref="AF25:AF26"/>
    <mergeCell ref="Z25:Z26"/>
    <mergeCell ref="AA25:AA26"/>
    <mergeCell ref="AB25:AB26"/>
    <mergeCell ref="AC25:AC26"/>
    <mergeCell ref="AD25:AD26"/>
    <mergeCell ref="AE25:AE26"/>
    <mergeCell ref="AF20:AF21"/>
    <mergeCell ref="AG20:AG21"/>
    <mergeCell ref="Z20:Z21"/>
    <mergeCell ref="AA20:AA21"/>
    <mergeCell ref="AB20:AB21"/>
    <mergeCell ref="AC20:AC21"/>
    <mergeCell ref="AD20:AD21"/>
    <mergeCell ref="AE20:AE21"/>
    <mergeCell ref="AC18:AC19"/>
    <mergeCell ref="AD18:AD19"/>
    <mergeCell ref="G25:G26"/>
    <mergeCell ref="H25:H26"/>
    <mergeCell ref="I25:I26"/>
    <mergeCell ref="J25:J26"/>
    <mergeCell ref="K25:K26"/>
    <mergeCell ref="L25:L26"/>
    <mergeCell ref="M25:M26"/>
    <mergeCell ref="P20:P21"/>
    <mergeCell ref="Q20:Q21"/>
    <mergeCell ref="G20:G21"/>
    <mergeCell ref="H20:H21"/>
    <mergeCell ref="I20:I21"/>
    <mergeCell ref="J20:J21"/>
    <mergeCell ref="K20:K21"/>
    <mergeCell ref="L20:L21"/>
    <mergeCell ref="M20:M21"/>
    <mergeCell ref="N20:N21"/>
    <mergeCell ref="O20:O21"/>
    <mergeCell ref="N25:N26"/>
    <mergeCell ref="O25:O26"/>
    <mergeCell ref="P25:P26"/>
    <mergeCell ref="Q25:Q26"/>
    <mergeCell ref="G22:G23"/>
    <mergeCell ref="H22:H23"/>
    <mergeCell ref="B20:B21"/>
    <mergeCell ref="C20:C21"/>
    <mergeCell ref="D20:D21"/>
    <mergeCell ref="E20:E21"/>
    <mergeCell ref="F20:F21"/>
    <mergeCell ref="A20:A24"/>
    <mergeCell ref="A25:A26"/>
    <mergeCell ref="B25:B26"/>
    <mergeCell ref="C25:C26"/>
    <mergeCell ref="D25:D26"/>
    <mergeCell ref="E25:E26"/>
    <mergeCell ref="F25:F26"/>
    <mergeCell ref="B22:B23"/>
    <mergeCell ref="C22:C23"/>
    <mergeCell ref="D22:D23"/>
    <mergeCell ref="E22:E23"/>
    <mergeCell ref="F22:F23"/>
    <mergeCell ref="D15:D17"/>
    <mergeCell ref="R18:R19"/>
    <mergeCell ref="S18:S19"/>
    <mergeCell ref="T18:T19"/>
    <mergeCell ref="E15:E17"/>
    <mergeCell ref="I15:I17"/>
    <mergeCell ref="J15:J17"/>
    <mergeCell ref="K15:K17"/>
    <mergeCell ref="L15:L17"/>
    <mergeCell ref="M15:M17"/>
    <mergeCell ref="F15:F17"/>
    <mergeCell ref="G15:G17"/>
    <mergeCell ref="H15:H17"/>
    <mergeCell ref="BT20:BT21"/>
    <mergeCell ref="BT15:BT19"/>
    <mergeCell ref="BT13:BT14"/>
    <mergeCell ref="BS15:BS17"/>
    <mergeCell ref="BS18:BS19"/>
    <mergeCell ref="AG25:AG26"/>
    <mergeCell ref="BG25:BG26"/>
    <mergeCell ref="BT25:BT26"/>
    <mergeCell ref="A11:A12"/>
    <mergeCell ref="B11:B12"/>
    <mergeCell ref="C11:C12"/>
    <mergeCell ref="A13:A14"/>
    <mergeCell ref="B13:B14"/>
    <mergeCell ref="C13:C14"/>
    <mergeCell ref="A15:A19"/>
    <mergeCell ref="E18:E19"/>
    <mergeCell ref="F18:F19"/>
    <mergeCell ref="D18:D19"/>
    <mergeCell ref="B15:B19"/>
    <mergeCell ref="C15:C19"/>
    <mergeCell ref="G18:G19"/>
    <mergeCell ref="H18:H19"/>
    <mergeCell ref="I18:I19"/>
    <mergeCell ref="J18:J19"/>
  </mergeCells>
  <conditionalFormatting sqref="K8:T8 J10:AD10 AD8:AD9">
    <cfRule type="containsText" dxfId="668" priority="1031" operator="containsText" text="Muy Baja">
      <formula>NOT(ISERROR(SEARCH(("Muy Baja"),(J8))))</formula>
    </cfRule>
  </conditionalFormatting>
  <conditionalFormatting sqref="K8:T8 J10:AD10 AD8:AD9">
    <cfRule type="containsText" dxfId="667" priority="1032" operator="containsText" text="Baja">
      <formula>NOT(ISERROR(SEARCH(("Baja"),(J8))))</formula>
    </cfRule>
  </conditionalFormatting>
  <conditionalFormatting sqref="K8:T8 J10:AD10 AD8:AD9">
    <cfRule type="containsText" dxfId="666" priority="1033" operator="containsText" text="A l t a">
      <formula>NOT(ISERROR(SEARCH(("A l t a"),(J8))))</formula>
    </cfRule>
  </conditionalFormatting>
  <conditionalFormatting sqref="K8:T8 J10:AD10 AD8:AD9">
    <cfRule type="containsText" dxfId="665" priority="1034" operator="containsText" text="Muy Alta">
      <formula>NOT(ISERROR(SEARCH(("Muy Alta"),(J8))))</formula>
    </cfRule>
  </conditionalFormatting>
  <conditionalFormatting sqref="K8:T8 J10:AD10 AD8:AD9">
    <cfRule type="cellIs" dxfId="664" priority="1035" operator="equal">
      <formula>"Media"</formula>
    </cfRule>
  </conditionalFormatting>
  <conditionalFormatting sqref="AG8 AG25">
    <cfRule type="containsText" dxfId="663" priority="1036" operator="containsText" text="Extremo">
      <formula>NOT(ISERROR(SEARCH(("Extremo"),(AG8))))</formula>
    </cfRule>
  </conditionalFormatting>
  <conditionalFormatting sqref="AG8 AG25">
    <cfRule type="containsText" dxfId="662" priority="1037" operator="containsText" text="Alto">
      <formula>NOT(ISERROR(SEARCH(("Alto"),(AG8))))</formula>
    </cfRule>
  </conditionalFormatting>
  <conditionalFormatting sqref="AE8 AG8 AE10 AG25">
    <cfRule type="containsText" dxfId="661" priority="1038" operator="containsText" text="Moderado">
      <formula>NOT(ISERROR(SEARCH(("Moderado"),(AE8))))</formula>
    </cfRule>
  </conditionalFormatting>
  <conditionalFormatting sqref="AG8 AG25">
    <cfRule type="containsText" dxfId="660" priority="1039" operator="containsText" text="Bajo">
      <formula>NOT(ISERROR(SEARCH(("Bajo"),(AG8))))</formula>
    </cfRule>
  </conditionalFormatting>
  <conditionalFormatting sqref="AE8 AE10">
    <cfRule type="containsText" dxfId="659" priority="1045" operator="containsText" text="Catastrófico">
      <formula>NOT(ISERROR(SEARCH(("Catastrófico"),(AE8))))</formula>
    </cfRule>
  </conditionalFormatting>
  <conditionalFormatting sqref="AE8 AE10">
    <cfRule type="containsText" dxfId="658" priority="1046" operator="containsText" text="Mayor">
      <formula>NOT(ISERROR(SEARCH(("Mayor"),(AE8))))</formula>
    </cfRule>
  </conditionalFormatting>
  <conditionalFormatting sqref="AE8 AE10">
    <cfRule type="containsText" dxfId="657" priority="1048" operator="containsText" text="Menor">
      <formula>NOT(ISERROR(SEARCH(("Menor"),(AE8))))</formula>
    </cfRule>
  </conditionalFormatting>
  <conditionalFormatting sqref="AE8 AE10">
    <cfRule type="containsText" dxfId="656" priority="1049" operator="containsText" text="Leve">
      <formula>NOT(ISERROR(SEARCH(("Leve"),(AE8))))</formula>
    </cfRule>
  </conditionalFormatting>
  <conditionalFormatting sqref="AE11">
    <cfRule type="containsText" dxfId="655" priority="1074" operator="containsText" text="Catastrófico">
      <formula>NOT(ISERROR(SEARCH(("Catastrófico"),(AE11))))</formula>
    </cfRule>
  </conditionalFormatting>
  <conditionalFormatting sqref="AE11">
    <cfRule type="containsText" dxfId="654" priority="1075" operator="containsText" text="Mayor">
      <formula>NOT(ISERROR(SEARCH(("Mayor"),(AE11))))</formula>
    </cfRule>
  </conditionalFormatting>
  <conditionalFormatting sqref="AE11">
    <cfRule type="containsText" dxfId="653" priority="1076" operator="containsText" text="Moderado">
      <formula>NOT(ISERROR(SEARCH(("Moderado"),(AE11))))</formula>
    </cfRule>
  </conditionalFormatting>
  <conditionalFormatting sqref="AE11">
    <cfRule type="containsText" dxfId="652" priority="1077" operator="containsText" text="Menor">
      <formula>NOT(ISERROR(SEARCH(("Menor"),(AE11))))</formula>
    </cfRule>
  </conditionalFormatting>
  <conditionalFormatting sqref="AE11">
    <cfRule type="containsText" dxfId="651" priority="1078" operator="containsText" text="Leve">
      <formula>NOT(ISERROR(SEARCH(("Leve"),(AE11))))</formula>
    </cfRule>
  </conditionalFormatting>
  <conditionalFormatting sqref="AD11">
    <cfRule type="containsText" dxfId="650" priority="1083" operator="containsText" text="Muy Baja">
      <formula>NOT(ISERROR(SEARCH(("Muy Baja"),(AD11))))</formula>
    </cfRule>
  </conditionalFormatting>
  <conditionalFormatting sqref="AD11">
    <cfRule type="containsText" dxfId="649" priority="1084" operator="containsText" text="Baja">
      <formula>NOT(ISERROR(SEARCH(("Baja"),(AD11))))</formula>
    </cfRule>
  </conditionalFormatting>
  <conditionalFormatting sqref="AD11">
    <cfRule type="containsText" dxfId="648" priority="1085" operator="containsText" text="A l t a">
      <formula>NOT(ISERROR(SEARCH(("A l t a"),(AD11))))</formula>
    </cfRule>
  </conditionalFormatting>
  <conditionalFormatting sqref="AD11">
    <cfRule type="containsText" dxfId="647" priority="1086" operator="containsText" text="Muy Alta">
      <formula>NOT(ISERROR(SEARCH(("Muy Alta"),(AD11))))</formula>
    </cfRule>
  </conditionalFormatting>
  <conditionalFormatting sqref="AD11">
    <cfRule type="cellIs" dxfId="646" priority="1087" operator="equal">
      <formula>"Media"</formula>
    </cfRule>
  </conditionalFormatting>
  <conditionalFormatting sqref="J11">
    <cfRule type="containsText" dxfId="645" priority="1089" operator="containsText" text="Muy Baja">
      <formula>NOT(ISERROR(SEARCH(("Muy Baja"),(J11))))</formula>
    </cfRule>
  </conditionalFormatting>
  <conditionalFormatting sqref="J11">
    <cfRule type="containsText" dxfId="644" priority="1090" operator="containsText" text="Baja">
      <formula>NOT(ISERROR(SEARCH(("Baja"),(J11))))</formula>
    </cfRule>
  </conditionalFormatting>
  <conditionalFormatting sqref="J11">
    <cfRule type="containsText" dxfId="643" priority="1091" operator="containsText" text="A l t a">
      <formula>NOT(ISERROR(SEARCH(("A l t a"),(J11))))</formula>
    </cfRule>
  </conditionalFormatting>
  <conditionalFormatting sqref="J11">
    <cfRule type="containsText" dxfId="642" priority="1092" operator="containsText" text="Muy Alta">
      <formula>NOT(ISERROR(SEARCH(("Muy Alta"),(J11))))</formula>
    </cfRule>
  </conditionalFormatting>
  <conditionalFormatting sqref="J11">
    <cfRule type="cellIs" dxfId="641" priority="1093" operator="equal">
      <formula>"Media"</formula>
    </cfRule>
  </conditionalFormatting>
  <conditionalFormatting sqref="AE12">
    <cfRule type="containsText" dxfId="640" priority="1113" operator="containsText" text="Catastrófico">
      <formula>NOT(ISERROR(SEARCH(("Catastrófico"),(AE12))))</formula>
    </cfRule>
  </conditionalFormatting>
  <conditionalFormatting sqref="AE12">
    <cfRule type="containsText" dxfId="639" priority="1114" operator="containsText" text="Mayor">
      <formula>NOT(ISERROR(SEARCH(("Mayor"),(AE12))))</formula>
    </cfRule>
  </conditionalFormatting>
  <conditionalFormatting sqref="AE12">
    <cfRule type="containsText" dxfId="638" priority="1115" operator="containsText" text="Moderado">
      <formula>NOT(ISERROR(SEARCH(("Moderado"),(AE12))))</formula>
    </cfRule>
  </conditionalFormatting>
  <conditionalFormatting sqref="AE12">
    <cfRule type="containsText" dxfId="637" priority="1116" operator="containsText" text="Menor">
      <formula>NOT(ISERROR(SEARCH(("Menor"),(AE12))))</formula>
    </cfRule>
  </conditionalFormatting>
  <conditionalFormatting sqref="AE12">
    <cfRule type="containsText" dxfId="636" priority="1117" operator="containsText" text="Leve">
      <formula>NOT(ISERROR(SEARCH(("Leve"),(AE12))))</formula>
    </cfRule>
  </conditionalFormatting>
  <conditionalFormatting sqref="AD12">
    <cfRule type="containsText" dxfId="635" priority="1122" operator="containsText" text="Muy Baja">
      <formula>NOT(ISERROR(SEARCH(("Muy Baja"),(AD12))))</formula>
    </cfRule>
  </conditionalFormatting>
  <conditionalFormatting sqref="AD12">
    <cfRule type="containsText" dxfId="634" priority="1123" operator="containsText" text="Baja">
      <formula>NOT(ISERROR(SEARCH(("Baja"),(AD12))))</formula>
    </cfRule>
  </conditionalFormatting>
  <conditionalFormatting sqref="AD12">
    <cfRule type="containsText" dxfId="633" priority="1124" operator="containsText" text="A l t a">
      <formula>NOT(ISERROR(SEARCH(("A l t a"),(AD12))))</formula>
    </cfRule>
  </conditionalFormatting>
  <conditionalFormatting sqref="AD12">
    <cfRule type="containsText" dxfId="632" priority="1125" operator="containsText" text="Muy Alta">
      <formula>NOT(ISERROR(SEARCH(("Muy Alta"),(AD12))))</formula>
    </cfRule>
  </conditionalFormatting>
  <conditionalFormatting sqref="AD12">
    <cfRule type="cellIs" dxfId="631" priority="1126" operator="equal">
      <formula>"Media"</formula>
    </cfRule>
  </conditionalFormatting>
  <conditionalFormatting sqref="J12">
    <cfRule type="containsText" dxfId="630" priority="1127" operator="containsText" text="Muy Baja">
      <formula>NOT(ISERROR(SEARCH(("Muy Baja"),(J12))))</formula>
    </cfRule>
  </conditionalFormatting>
  <conditionalFormatting sqref="J12">
    <cfRule type="containsText" dxfId="629" priority="1128" operator="containsText" text="Baja">
      <formula>NOT(ISERROR(SEARCH(("Baja"),(J12))))</formula>
    </cfRule>
  </conditionalFormatting>
  <conditionalFormatting sqref="J12">
    <cfRule type="containsText" dxfId="628" priority="1129" operator="containsText" text="A l t a">
      <formula>NOT(ISERROR(SEARCH(("A l t a"),(J12))))</formula>
    </cfRule>
  </conditionalFormatting>
  <conditionalFormatting sqref="J12">
    <cfRule type="containsText" dxfId="627" priority="1130" operator="containsText" text="Muy Alta">
      <formula>NOT(ISERROR(SEARCH(("Muy Alta"),(J12))))</formula>
    </cfRule>
  </conditionalFormatting>
  <conditionalFormatting sqref="J12">
    <cfRule type="cellIs" dxfId="626" priority="1131" operator="equal">
      <formula>"Media"</formula>
    </cfRule>
  </conditionalFormatting>
  <conditionalFormatting sqref="K11:K12">
    <cfRule type="containsText" dxfId="625" priority="1146" operator="containsText" text="Muy Baja">
      <formula>NOT(ISERROR(SEARCH(("Muy Baja"),(K11))))</formula>
    </cfRule>
  </conditionalFormatting>
  <conditionalFormatting sqref="K11:K12">
    <cfRule type="containsText" dxfId="624" priority="1147" operator="containsText" text="Baja">
      <formula>NOT(ISERROR(SEARCH(("Baja"),(K11))))</formula>
    </cfRule>
  </conditionalFormatting>
  <conditionalFormatting sqref="K11:K12">
    <cfRule type="containsText" dxfId="623" priority="1148" operator="containsText" text="A l t a">
      <formula>NOT(ISERROR(SEARCH(("A l t a"),(K11))))</formula>
    </cfRule>
  </conditionalFormatting>
  <conditionalFormatting sqref="K11:K12">
    <cfRule type="containsText" dxfId="622" priority="1149" operator="containsText" text="Muy Alta">
      <formula>NOT(ISERROR(SEARCH(("Muy Alta"),(K11))))</formula>
    </cfRule>
  </conditionalFormatting>
  <conditionalFormatting sqref="K11:K12">
    <cfRule type="cellIs" dxfId="621" priority="1150" operator="equal">
      <formula>"Media"</formula>
    </cfRule>
  </conditionalFormatting>
  <conditionalFormatting sqref="L11:AC12">
    <cfRule type="containsText" dxfId="620" priority="1151" operator="containsText" text="Muy Baja">
      <formula>NOT(ISERROR(SEARCH(("Muy Baja"),(L11))))</formula>
    </cfRule>
  </conditionalFormatting>
  <conditionalFormatting sqref="L11:AC12">
    <cfRule type="containsText" dxfId="619" priority="1152" operator="containsText" text="Baja">
      <formula>NOT(ISERROR(SEARCH(("Baja"),(L11))))</formula>
    </cfRule>
  </conditionalFormatting>
  <conditionalFormatting sqref="L11:AC12">
    <cfRule type="containsText" dxfId="618" priority="1153" operator="containsText" text="A l t a">
      <formula>NOT(ISERROR(SEARCH(("A l t a"),(L11))))</formula>
    </cfRule>
  </conditionalFormatting>
  <conditionalFormatting sqref="L11:AC12">
    <cfRule type="containsText" dxfId="617" priority="1154" operator="containsText" text="Muy Alta">
      <formula>NOT(ISERROR(SEARCH(("Muy Alta"),(L11))))</formula>
    </cfRule>
  </conditionalFormatting>
  <conditionalFormatting sqref="L11:AC12">
    <cfRule type="cellIs" dxfId="616" priority="1155" operator="equal">
      <formula>"Media"</formula>
    </cfRule>
  </conditionalFormatting>
  <conditionalFormatting sqref="I8 I25">
    <cfRule type="containsText" dxfId="615" priority="1244" operator="containsText" text="Rara vez">
      <formula>NOT(ISERROR(SEARCH("Rara vez",I8)))</formula>
    </cfRule>
  </conditionalFormatting>
  <conditionalFormatting sqref="I8 I25">
    <cfRule type="containsText" dxfId="614" priority="1245" operator="containsText" text="Improbable">
      <formula>NOT(ISERROR(SEARCH("Improbable",I8)))</formula>
    </cfRule>
  </conditionalFormatting>
  <conditionalFormatting sqref="I8 I25">
    <cfRule type="containsText" dxfId="613" priority="1246" operator="containsText" text="Probable">
      <formula>NOT(ISERROR(SEARCH("Probable",I8)))</formula>
    </cfRule>
  </conditionalFormatting>
  <conditionalFormatting sqref="I8 I25">
    <cfRule type="containsText" dxfId="612" priority="1247" operator="containsText" text="Casi seguro">
      <formula>NOT(ISERROR(SEARCH("Casi seguro",I8)))</formula>
    </cfRule>
  </conditionalFormatting>
  <conditionalFormatting sqref="I8 I25">
    <cfRule type="cellIs" dxfId="611" priority="1248" operator="equal">
      <formula>"Posible"</formula>
    </cfRule>
  </conditionalFormatting>
  <conditionalFormatting sqref="J8:J9">
    <cfRule type="containsText" dxfId="610" priority="1249" operator="containsText" text="Muy Baja">
      <formula>NOT(ISERROR(SEARCH(("Muy Baja"),(J8))))</formula>
    </cfRule>
  </conditionalFormatting>
  <conditionalFormatting sqref="J8:J9">
    <cfRule type="containsText" dxfId="609" priority="1250" operator="containsText" text="Baja">
      <formula>NOT(ISERROR(SEARCH(("Baja"),(J8))))</formula>
    </cfRule>
  </conditionalFormatting>
  <conditionalFormatting sqref="J8:J9">
    <cfRule type="containsText" dxfId="608" priority="1251" operator="containsText" text="A l t a">
      <formula>NOT(ISERROR(SEARCH(("A l t a"),(J8))))</formula>
    </cfRule>
  </conditionalFormatting>
  <conditionalFormatting sqref="J8:J9">
    <cfRule type="containsText" dxfId="607" priority="1252" operator="containsText" text="Muy Alta">
      <formula>NOT(ISERROR(SEARCH(("Muy Alta"),(J8))))</formula>
    </cfRule>
  </conditionalFormatting>
  <conditionalFormatting sqref="J8:J9">
    <cfRule type="cellIs" dxfId="606" priority="1253" operator="equal">
      <formula>"Media"</formula>
    </cfRule>
  </conditionalFormatting>
  <conditionalFormatting sqref="J25">
    <cfRule type="containsText" dxfId="605" priority="1619" operator="containsText" text="Muy Baja">
      <formula>NOT(ISERROR(SEARCH(("Muy Baja"),(J25))))</formula>
    </cfRule>
  </conditionalFormatting>
  <conditionalFormatting sqref="J25">
    <cfRule type="containsText" dxfId="604" priority="1620" operator="containsText" text="Baja">
      <formula>NOT(ISERROR(SEARCH(("Baja"),(J25))))</formula>
    </cfRule>
  </conditionalFormatting>
  <conditionalFormatting sqref="J25">
    <cfRule type="containsText" dxfId="603" priority="1621" operator="containsText" text="A l t a">
      <formula>NOT(ISERROR(SEARCH(("A l t a"),(J25))))</formula>
    </cfRule>
  </conditionalFormatting>
  <conditionalFormatting sqref="J25">
    <cfRule type="containsText" dxfId="602" priority="1622" operator="containsText" text="Muy Alta">
      <formula>NOT(ISERROR(SEARCH(("Muy Alta"),(J25))))</formula>
    </cfRule>
  </conditionalFormatting>
  <conditionalFormatting sqref="J25">
    <cfRule type="cellIs" dxfId="601" priority="1623" operator="equal">
      <formula>"Media"</formula>
    </cfRule>
  </conditionalFormatting>
  <conditionalFormatting sqref="AE25">
    <cfRule type="containsText" dxfId="600" priority="1703" operator="containsText" text="Catastrófico">
      <formula>NOT(ISERROR(SEARCH(("Catastrófico"),(AE25))))</formula>
    </cfRule>
  </conditionalFormatting>
  <conditionalFormatting sqref="AE25">
    <cfRule type="containsText" dxfId="599" priority="1704" operator="containsText" text="Mayor">
      <formula>NOT(ISERROR(SEARCH(("Mayor"),(AE25))))</formula>
    </cfRule>
  </conditionalFormatting>
  <conditionalFormatting sqref="AE25">
    <cfRule type="containsText" dxfId="598" priority="1705" operator="containsText" text="Moderado">
      <formula>NOT(ISERROR(SEARCH(("Moderado"),(AE25))))</formula>
    </cfRule>
  </conditionalFormatting>
  <conditionalFormatting sqref="AE25">
    <cfRule type="containsText" dxfId="597" priority="1706" operator="containsText" text="Menor">
      <formula>NOT(ISERROR(SEARCH(("Menor"),(AE25))))</formula>
    </cfRule>
  </conditionalFormatting>
  <conditionalFormatting sqref="AE25">
    <cfRule type="containsText" dxfId="596" priority="1707" operator="containsText" text="Leve">
      <formula>NOT(ISERROR(SEARCH(("Leve"),(AE25))))</formula>
    </cfRule>
  </conditionalFormatting>
  <conditionalFormatting sqref="AD25">
    <cfRule type="containsText" dxfId="595" priority="1708" operator="containsText" text="Muy Baja">
      <formula>NOT(ISERROR(SEARCH(("Muy Baja"),(AD25))))</formula>
    </cfRule>
  </conditionalFormatting>
  <conditionalFormatting sqref="AD25">
    <cfRule type="containsText" dxfId="594" priority="1709" operator="containsText" text="Baja">
      <formula>NOT(ISERROR(SEARCH(("Baja"),(AD25))))</formula>
    </cfRule>
  </conditionalFormatting>
  <conditionalFormatting sqref="AD25">
    <cfRule type="containsText" dxfId="593" priority="1710" operator="containsText" text="A l t a">
      <formula>NOT(ISERROR(SEARCH(("A l t a"),(AD25))))</formula>
    </cfRule>
  </conditionalFormatting>
  <conditionalFormatting sqref="AD25">
    <cfRule type="containsText" dxfId="592" priority="1711" operator="containsText" text="Muy Alta">
      <formula>NOT(ISERROR(SEARCH(("Muy Alta"),(AD25))))</formula>
    </cfRule>
  </conditionalFormatting>
  <conditionalFormatting sqref="AD25">
    <cfRule type="cellIs" dxfId="591" priority="1712" operator="equal">
      <formula>"Media"</formula>
    </cfRule>
  </conditionalFormatting>
  <conditionalFormatting sqref="AH25">
    <cfRule type="containsText" dxfId="590" priority="1718" operator="containsText" text="Extremo">
      <formula>NOT(ISERROR(SEARCH(("Extremo"),(AH25))))</formula>
    </cfRule>
  </conditionalFormatting>
  <conditionalFormatting sqref="AH25">
    <cfRule type="containsText" dxfId="589" priority="1719" operator="containsText" text="Alto">
      <formula>NOT(ISERROR(SEARCH(("Alto"),(AH25))))</formula>
    </cfRule>
  </conditionalFormatting>
  <conditionalFormatting sqref="AH25">
    <cfRule type="containsText" dxfId="588" priority="1720" operator="containsText" text="Moderado">
      <formula>NOT(ISERROR(SEARCH(("Moderado"),(AH25))))</formula>
    </cfRule>
  </conditionalFormatting>
  <conditionalFormatting sqref="AH25">
    <cfRule type="containsText" dxfId="587" priority="1721" operator="containsText" text="Bajo">
      <formula>NOT(ISERROR(SEARCH(("Bajo"),(AH25))))</formula>
    </cfRule>
  </conditionalFormatting>
  <conditionalFormatting sqref="K25">
    <cfRule type="containsText" dxfId="586" priority="1736" operator="containsText" text="Muy Baja">
      <formula>NOT(ISERROR(SEARCH(("Muy Baja"),(K25))))</formula>
    </cfRule>
  </conditionalFormatting>
  <conditionalFormatting sqref="K25">
    <cfRule type="containsText" dxfId="585" priority="1737" operator="containsText" text="Baja">
      <formula>NOT(ISERROR(SEARCH(("Baja"),(K25))))</formula>
    </cfRule>
  </conditionalFormatting>
  <conditionalFormatting sqref="K25">
    <cfRule type="containsText" dxfId="584" priority="1738" operator="containsText" text="A l t a">
      <formula>NOT(ISERROR(SEARCH(("A l t a"),(K25))))</formula>
    </cfRule>
  </conditionalFormatting>
  <conditionalFormatting sqref="K25">
    <cfRule type="containsText" dxfId="583" priority="1739" operator="containsText" text="Muy Alta">
      <formula>NOT(ISERROR(SEARCH(("Muy Alta"),(K25))))</formula>
    </cfRule>
  </conditionalFormatting>
  <conditionalFormatting sqref="K25">
    <cfRule type="cellIs" dxfId="582" priority="1740" operator="equal">
      <formula>"Media"</formula>
    </cfRule>
  </conditionalFormatting>
  <conditionalFormatting sqref="L25:AC25">
    <cfRule type="containsText" dxfId="581" priority="1741" operator="containsText" text="Muy Baja">
      <formula>NOT(ISERROR(SEARCH(("Muy Baja"),(L25))))</formula>
    </cfRule>
  </conditionalFormatting>
  <conditionalFormatting sqref="L25:AC25">
    <cfRule type="containsText" dxfId="580" priority="1742" operator="containsText" text="Baja">
      <formula>NOT(ISERROR(SEARCH(("Baja"),(L25))))</formula>
    </cfRule>
  </conditionalFormatting>
  <conditionalFormatting sqref="L25:AC25">
    <cfRule type="containsText" dxfId="579" priority="1743" operator="containsText" text="A l t a">
      <formula>NOT(ISERROR(SEARCH(("A l t a"),(L25))))</formula>
    </cfRule>
  </conditionalFormatting>
  <conditionalFormatting sqref="L25:AC25">
    <cfRule type="containsText" dxfId="578" priority="1744" operator="containsText" text="Muy Alta">
      <formula>NOT(ISERROR(SEARCH(("Muy Alta"),(L25))))</formula>
    </cfRule>
  </conditionalFormatting>
  <conditionalFormatting sqref="L25:AC25">
    <cfRule type="cellIs" dxfId="577" priority="1745" operator="equal">
      <formula>"Media"</formula>
    </cfRule>
  </conditionalFormatting>
  <conditionalFormatting sqref="I10:I12">
    <cfRule type="containsText" dxfId="576" priority="1026" operator="containsText" text="Rara vez">
      <formula>NOT(ISERROR(SEARCH("Rara vez",I10)))</formula>
    </cfRule>
  </conditionalFormatting>
  <conditionalFormatting sqref="I10:I12">
    <cfRule type="containsText" dxfId="575" priority="1027" operator="containsText" text="Improbable">
      <formula>NOT(ISERROR(SEARCH("Improbable",I10)))</formula>
    </cfRule>
  </conditionalFormatting>
  <conditionalFormatting sqref="I10:I12">
    <cfRule type="containsText" dxfId="574" priority="1028" operator="containsText" text="Probable">
      <formula>NOT(ISERROR(SEARCH("Probable",I10)))</formula>
    </cfRule>
  </conditionalFormatting>
  <conditionalFormatting sqref="I10:I12">
    <cfRule type="containsText" dxfId="573" priority="1029" operator="containsText" text="Casi seguro">
      <formula>NOT(ISERROR(SEARCH("Casi seguro",I10)))</formula>
    </cfRule>
  </conditionalFormatting>
  <conditionalFormatting sqref="I10:I12">
    <cfRule type="cellIs" dxfId="572" priority="1030" operator="equal">
      <formula>"Posible"</formula>
    </cfRule>
  </conditionalFormatting>
  <conditionalFormatting sqref="BE26 BF8:BH8 BF11:BG12 BF9 BH9 BE25:BG25">
    <cfRule type="containsText" dxfId="571" priority="996" operator="containsText" text="Débil">
      <formula>NOT(ISERROR(SEARCH("Débil",BE8)))</formula>
    </cfRule>
  </conditionalFormatting>
  <conditionalFormatting sqref="BE26 BF8:BH8 BF11:BG12 BF9 BH9 BE25:BG25">
    <cfRule type="containsText" dxfId="570" priority="997" operator="containsText" text="Moderado">
      <formula>NOT(ISERROR(SEARCH("Moderado",BE8)))</formula>
    </cfRule>
  </conditionalFormatting>
  <conditionalFormatting sqref="BE26 BF8:BH8 BF11:BG12 BF9 BH9 BE25:BG25">
    <cfRule type="containsText" dxfId="569" priority="1000" operator="containsText" text="Fuerte">
      <formula>NOT(ISERROR(SEARCH("Fuerte",BE8)))</formula>
    </cfRule>
  </conditionalFormatting>
  <conditionalFormatting sqref="AZ11:BA12 AZ25:BA26">
    <cfRule type="containsText" dxfId="568" priority="990" operator="containsText" text="Débil">
      <formula>NOT(ISERROR(SEARCH("Débil",AZ11)))</formula>
    </cfRule>
  </conditionalFormatting>
  <conditionalFormatting sqref="AZ11:BA12 AZ25:BA26">
    <cfRule type="containsText" dxfId="567" priority="991" operator="containsText" text="Moderado">
      <formula>NOT(ISERROR(SEARCH("Moderado",AZ11)))</formula>
    </cfRule>
  </conditionalFormatting>
  <conditionalFormatting sqref="AZ11:BA12 AZ25:BA26">
    <cfRule type="containsText" dxfId="566" priority="992" operator="containsText" text="Fuerte">
      <formula>NOT(ISERROR(SEARCH("Fuerte",AZ11)))</formula>
    </cfRule>
  </conditionalFormatting>
  <conditionalFormatting sqref="AG10:AG12">
    <cfRule type="containsText" dxfId="565" priority="986" operator="containsText" text="Extremo">
      <formula>NOT(ISERROR(SEARCH(("Extremo"),(AG10))))</formula>
    </cfRule>
  </conditionalFormatting>
  <conditionalFormatting sqref="AG10:AG12">
    <cfRule type="containsText" dxfId="564" priority="987" operator="containsText" text="Alto">
      <formula>NOT(ISERROR(SEARCH(("Alto"),(AG10))))</formula>
    </cfRule>
  </conditionalFormatting>
  <conditionalFormatting sqref="AG10:AG12">
    <cfRule type="containsText" dxfId="563" priority="988" operator="containsText" text="Moderado">
      <formula>NOT(ISERROR(SEARCH(("Moderado"),(AG10))))</formula>
    </cfRule>
  </conditionalFormatting>
  <conditionalFormatting sqref="AG10:AG12">
    <cfRule type="containsText" dxfId="562" priority="989" operator="containsText" text="Bajo">
      <formula>NOT(ISERROR(SEARCH(("Bajo"),(AG10))))</formula>
    </cfRule>
  </conditionalFormatting>
  <conditionalFormatting sqref="BI8:BJ8 BJ9">
    <cfRule type="containsText" dxfId="561" priority="954" operator="containsText" text="Rara vez">
      <formula>NOT(ISERROR(SEARCH("Rara vez",BI8)))</formula>
    </cfRule>
  </conditionalFormatting>
  <conditionalFormatting sqref="BI8:BJ8 BJ9">
    <cfRule type="containsText" dxfId="560" priority="955" operator="containsText" text="Improbable">
      <formula>NOT(ISERROR(SEARCH("Improbable",BI8)))</formula>
    </cfRule>
  </conditionalFormatting>
  <conditionalFormatting sqref="BI8:BJ8 BJ9">
    <cfRule type="containsText" dxfId="559" priority="956" operator="containsText" text="Probable">
      <formula>NOT(ISERROR(SEARCH("Probable",BI8)))</formula>
    </cfRule>
  </conditionalFormatting>
  <conditionalFormatting sqref="BI8:BJ8 BJ9">
    <cfRule type="containsText" dxfId="558" priority="957" operator="containsText" text="Casi seguro">
      <formula>NOT(ISERROR(SEARCH("Casi seguro",BI8)))</formula>
    </cfRule>
  </conditionalFormatting>
  <conditionalFormatting sqref="BI8:BJ8 BJ9">
    <cfRule type="cellIs" dxfId="557" priority="958" operator="equal">
      <formula>"Posible"</formula>
    </cfRule>
  </conditionalFormatting>
  <conditionalFormatting sqref="BH11:BH12">
    <cfRule type="containsText" dxfId="556" priority="951" operator="containsText" text="Débil">
      <formula>NOT(ISERROR(SEARCH("Débil",BH11)))</formula>
    </cfRule>
  </conditionalFormatting>
  <conditionalFormatting sqref="BH11:BH12">
    <cfRule type="containsText" dxfId="555" priority="952" operator="containsText" text="Moderado">
      <formula>NOT(ISERROR(SEARCH("Moderado",BH11)))</formula>
    </cfRule>
  </conditionalFormatting>
  <conditionalFormatting sqref="BH11:BH12">
    <cfRule type="containsText" dxfId="554" priority="953" operator="containsText" text="Fuerte">
      <formula>NOT(ISERROR(SEARCH("Fuerte",BH11)))</formula>
    </cfRule>
  </conditionalFormatting>
  <conditionalFormatting sqref="AZ20:BA21 BF21:BG21 BF20">
    <cfRule type="containsText" dxfId="553" priority="665" operator="containsText" text="Débil">
      <formula>NOT(ISERROR(SEARCH("Débil",AZ20)))</formula>
    </cfRule>
  </conditionalFormatting>
  <conditionalFormatting sqref="AZ20:BA21 BF21:BG21 BF20">
    <cfRule type="containsText" dxfId="552" priority="666" operator="containsText" text="Moderado">
      <formula>NOT(ISERROR(SEARCH("Moderado",AZ20)))</formula>
    </cfRule>
  </conditionalFormatting>
  <conditionalFormatting sqref="AZ20:BA21 BF21:BG21 BF20">
    <cfRule type="containsText" dxfId="551" priority="667" operator="containsText" text="Fuerte">
      <formula>NOT(ISERROR(SEARCH("Fuerte",AZ20)))</formula>
    </cfRule>
  </conditionalFormatting>
  <conditionalFormatting sqref="BI11:BI12">
    <cfRule type="containsText" dxfId="550" priority="885" operator="containsText" text="Rara vez">
      <formula>NOT(ISERROR(SEARCH("Rara vez",BI11)))</formula>
    </cfRule>
  </conditionalFormatting>
  <conditionalFormatting sqref="BI11:BI12">
    <cfRule type="containsText" dxfId="549" priority="886" operator="containsText" text="Improbable">
      <formula>NOT(ISERROR(SEARCH("Improbable",BI11)))</formula>
    </cfRule>
  </conditionalFormatting>
  <conditionalFormatting sqref="BI11:BI12">
    <cfRule type="containsText" dxfId="548" priority="887" operator="containsText" text="Probable">
      <formula>NOT(ISERROR(SEARCH("Probable",BI11)))</formula>
    </cfRule>
  </conditionalFormatting>
  <conditionalFormatting sqref="BI11:BI12">
    <cfRule type="containsText" dxfId="547" priority="888" operator="containsText" text="Casi seguro">
      <formula>NOT(ISERROR(SEARCH("Casi seguro",BI11)))</formula>
    </cfRule>
  </conditionalFormatting>
  <conditionalFormatting sqref="BI11:BI12">
    <cfRule type="cellIs" dxfId="546" priority="889" operator="equal">
      <formula>"Posible"</formula>
    </cfRule>
  </conditionalFormatting>
  <conditionalFormatting sqref="BH25">
    <cfRule type="containsText" dxfId="545" priority="895" operator="containsText" text="Débil">
      <formula>NOT(ISERROR(SEARCH("Débil",BH25)))</formula>
    </cfRule>
  </conditionalFormatting>
  <conditionalFormatting sqref="BH25">
    <cfRule type="containsText" dxfId="544" priority="896" operator="containsText" text="Moderado">
      <formula>NOT(ISERROR(SEARCH("Moderado",BH25)))</formula>
    </cfRule>
  </conditionalFormatting>
  <conditionalFormatting sqref="BH25">
    <cfRule type="containsText" dxfId="543" priority="897" operator="containsText" text="Fuerte">
      <formula>NOT(ISERROR(SEARCH("Fuerte",BH25)))</formula>
    </cfRule>
  </conditionalFormatting>
  <conditionalFormatting sqref="BI25">
    <cfRule type="containsText" dxfId="542" priority="890" operator="containsText" text="Rara vez">
      <formula>NOT(ISERROR(SEARCH("Rara vez",BI25)))</formula>
    </cfRule>
  </conditionalFormatting>
  <conditionalFormatting sqref="BI25">
    <cfRule type="containsText" dxfId="541" priority="891" operator="containsText" text="Improbable">
      <formula>NOT(ISERROR(SEARCH("Improbable",BI25)))</formula>
    </cfRule>
  </conditionalFormatting>
  <conditionalFormatting sqref="BI25">
    <cfRule type="containsText" dxfId="540" priority="892" operator="containsText" text="Probable">
      <formula>NOT(ISERROR(SEARCH("Probable",BI25)))</formula>
    </cfRule>
  </conditionalFormatting>
  <conditionalFormatting sqref="BI25">
    <cfRule type="containsText" dxfId="539" priority="893" operator="containsText" text="Casi seguro">
      <formula>NOT(ISERROR(SEARCH("Casi seguro",BI25)))</formula>
    </cfRule>
  </conditionalFormatting>
  <conditionalFormatting sqref="BI25">
    <cfRule type="cellIs" dxfId="538" priority="894" operator="equal">
      <formula>"Posible"</formula>
    </cfRule>
  </conditionalFormatting>
  <conditionalFormatting sqref="BK8">
    <cfRule type="containsText" dxfId="537" priority="881" operator="containsText" text="Extremo">
      <formula>NOT(ISERROR(SEARCH(("Extremo"),(BK8))))</formula>
    </cfRule>
  </conditionalFormatting>
  <conditionalFormatting sqref="BK8">
    <cfRule type="containsText" dxfId="536" priority="882" operator="containsText" text="Alto">
      <formula>NOT(ISERROR(SEARCH(("Alto"),(BK8))))</formula>
    </cfRule>
  </conditionalFormatting>
  <conditionalFormatting sqref="BK8">
    <cfRule type="containsText" dxfId="535" priority="883" operator="containsText" text="Moderado">
      <formula>NOT(ISERROR(SEARCH(("Moderado"),(BK8))))</formula>
    </cfRule>
  </conditionalFormatting>
  <conditionalFormatting sqref="BK8">
    <cfRule type="containsText" dxfId="534" priority="884" operator="containsText" text="Bajo">
      <formula>NOT(ISERROR(SEARCH(("Bajo"),(BK8))))</formula>
    </cfRule>
  </conditionalFormatting>
  <conditionalFormatting sqref="BJ25">
    <cfRule type="containsText" dxfId="533" priority="795" operator="containsText" text="Rara vez">
      <formula>NOT(ISERROR(SEARCH("Rara vez",BJ25)))</formula>
    </cfRule>
  </conditionalFormatting>
  <conditionalFormatting sqref="BJ25">
    <cfRule type="containsText" dxfId="532" priority="796" operator="containsText" text="Improbable">
      <formula>NOT(ISERROR(SEARCH("Improbable",BJ25)))</formula>
    </cfRule>
  </conditionalFormatting>
  <conditionalFormatting sqref="BJ25">
    <cfRule type="containsText" dxfId="531" priority="797" operator="containsText" text="Probable">
      <formula>NOT(ISERROR(SEARCH("Probable",BJ25)))</formula>
    </cfRule>
  </conditionalFormatting>
  <conditionalFormatting sqref="BJ25">
    <cfRule type="containsText" dxfId="530" priority="798" operator="containsText" text="Casi seguro">
      <formula>NOT(ISERROR(SEARCH("Casi seguro",BJ25)))</formula>
    </cfRule>
  </conditionalFormatting>
  <conditionalFormatting sqref="BJ25">
    <cfRule type="cellIs" dxfId="529" priority="799" operator="equal">
      <formula>"Posible"</formula>
    </cfRule>
  </conditionalFormatting>
  <conditionalFormatting sqref="BK25">
    <cfRule type="containsText" dxfId="528" priority="791" operator="containsText" text="Extremo">
      <formula>NOT(ISERROR(SEARCH(("Extremo"),(BK25))))</formula>
    </cfRule>
  </conditionalFormatting>
  <conditionalFormatting sqref="BK25">
    <cfRule type="containsText" dxfId="527" priority="792" operator="containsText" text="Alto">
      <formula>NOT(ISERROR(SEARCH(("Alto"),(BK25))))</formula>
    </cfRule>
  </conditionalFormatting>
  <conditionalFormatting sqref="BK25">
    <cfRule type="containsText" dxfId="526" priority="793" operator="containsText" text="Moderado">
      <formula>NOT(ISERROR(SEARCH(("Moderado"),(BK25))))</formula>
    </cfRule>
  </conditionalFormatting>
  <conditionalFormatting sqref="BK25">
    <cfRule type="containsText" dxfId="525" priority="794" operator="containsText" text="Bajo">
      <formula>NOT(ISERROR(SEARCH(("Bajo"),(BK25))))</formula>
    </cfRule>
  </conditionalFormatting>
  <conditionalFormatting sqref="BJ11:BJ12">
    <cfRule type="containsText" dxfId="524" priority="867" operator="containsText" text="Rara vez">
      <formula>NOT(ISERROR(SEARCH("Rara vez",BJ11)))</formula>
    </cfRule>
  </conditionalFormatting>
  <conditionalFormatting sqref="BJ11:BJ12">
    <cfRule type="containsText" dxfId="523" priority="868" operator="containsText" text="Improbable">
      <formula>NOT(ISERROR(SEARCH("Improbable",BJ11)))</formula>
    </cfRule>
  </conditionalFormatting>
  <conditionalFormatting sqref="BJ11:BJ12">
    <cfRule type="containsText" dxfId="522" priority="869" operator="containsText" text="Probable">
      <formula>NOT(ISERROR(SEARCH("Probable",BJ11)))</formula>
    </cfRule>
  </conditionalFormatting>
  <conditionalFormatting sqref="BJ11:BJ12">
    <cfRule type="containsText" dxfId="521" priority="870" operator="containsText" text="Casi seguro">
      <formula>NOT(ISERROR(SEARCH("Casi seguro",BJ11)))</formula>
    </cfRule>
  </conditionalFormatting>
  <conditionalFormatting sqref="BJ11:BJ12">
    <cfRule type="cellIs" dxfId="520" priority="871" operator="equal">
      <formula>"Posible"</formula>
    </cfRule>
  </conditionalFormatting>
  <conditionalFormatting sqref="BK11:BK12">
    <cfRule type="containsText" dxfId="519" priority="863" operator="containsText" text="Extremo">
      <formula>NOT(ISERROR(SEARCH(("Extremo"),(BK11))))</formula>
    </cfRule>
  </conditionalFormatting>
  <conditionalFormatting sqref="BK11:BK12">
    <cfRule type="containsText" dxfId="518" priority="864" operator="containsText" text="Alto">
      <formula>NOT(ISERROR(SEARCH(("Alto"),(BK11))))</formula>
    </cfRule>
  </conditionalFormatting>
  <conditionalFormatting sqref="BK11:BK12">
    <cfRule type="containsText" dxfId="517" priority="865" operator="containsText" text="Moderado">
      <formula>NOT(ISERROR(SEARCH(("Moderado"),(BK11))))</formula>
    </cfRule>
  </conditionalFormatting>
  <conditionalFormatting sqref="BK11:BK12">
    <cfRule type="containsText" dxfId="516" priority="866" operator="containsText" text="Bajo">
      <formula>NOT(ISERROR(SEARCH(("Bajo"),(BK11))))</formula>
    </cfRule>
  </conditionalFormatting>
  <conditionalFormatting sqref="AZ10:BH10">
    <cfRule type="containsText" dxfId="515" priority="770" operator="containsText" text="Débil">
      <formula>NOT(ISERROR(SEARCH("Débil",AZ10)))</formula>
    </cfRule>
  </conditionalFormatting>
  <conditionalFormatting sqref="AZ10:BH10">
    <cfRule type="containsText" dxfId="514" priority="771" operator="containsText" text="Moderado">
      <formula>NOT(ISERROR(SEARCH("Moderado",AZ10)))</formula>
    </cfRule>
  </conditionalFormatting>
  <conditionalFormatting sqref="AZ10:BH10">
    <cfRule type="containsText" dxfId="513" priority="772" operator="containsText" text="Fuerte">
      <formula>NOT(ISERROR(SEARCH("Fuerte",AZ10)))</formula>
    </cfRule>
  </conditionalFormatting>
  <conditionalFormatting sqref="BI10:BJ10">
    <cfRule type="containsText" dxfId="512" priority="765" operator="containsText" text="Rara vez">
      <formula>NOT(ISERROR(SEARCH("Rara vez",BI10)))</formula>
    </cfRule>
  </conditionalFormatting>
  <conditionalFormatting sqref="BI10:BJ10">
    <cfRule type="containsText" dxfId="511" priority="766" operator="containsText" text="Improbable">
      <formula>NOT(ISERROR(SEARCH("Improbable",BI10)))</formula>
    </cfRule>
  </conditionalFormatting>
  <conditionalFormatting sqref="BI10:BJ10">
    <cfRule type="containsText" dxfId="510" priority="767" operator="containsText" text="Probable">
      <formula>NOT(ISERROR(SEARCH("Probable",BI10)))</formula>
    </cfRule>
  </conditionalFormatting>
  <conditionalFormatting sqref="BI10:BJ10">
    <cfRule type="containsText" dxfId="509" priority="768" operator="containsText" text="Casi seguro">
      <formula>NOT(ISERROR(SEARCH("Casi seguro",BI10)))</formula>
    </cfRule>
  </conditionalFormatting>
  <conditionalFormatting sqref="BI10:BJ10">
    <cfRule type="cellIs" dxfId="508" priority="769" operator="equal">
      <formula>"Posible"</formula>
    </cfRule>
  </conditionalFormatting>
  <conditionalFormatting sqref="BK10">
    <cfRule type="containsText" dxfId="507" priority="761" operator="containsText" text="Extremo">
      <formula>NOT(ISERROR(SEARCH(("Extremo"),(BK10))))</formula>
    </cfRule>
  </conditionalFormatting>
  <conditionalFormatting sqref="BK10">
    <cfRule type="containsText" dxfId="506" priority="762" operator="containsText" text="Alto">
      <formula>NOT(ISERROR(SEARCH(("Alto"),(BK10))))</formula>
    </cfRule>
  </conditionalFormatting>
  <conditionalFormatting sqref="BK10">
    <cfRule type="containsText" dxfId="505" priority="763" operator="containsText" text="Moderado">
      <formula>NOT(ISERROR(SEARCH(("Moderado"),(BK10))))</formula>
    </cfRule>
  </conditionalFormatting>
  <conditionalFormatting sqref="BK10">
    <cfRule type="containsText" dxfId="504" priority="764" operator="containsText" text="Bajo">
      <formula>NOT(ISERROR(SEARCH(("Bajo"),(BK10))))</formula>
    </cfRule>
  </conditionalFormatting>
  <conditionalFormatting sqref="U8:AC8">
    <cfRule type="containsText" dxfId="503" priority="738" operator="containsText" text="Muy Baja">
      <formula>NOT(ISERROR(SEARCH(("Muy Baja"),(U8))))</formula>
    </cfRule>
  </conditionalFormatting>
  <conditionalFormatting sqref="U8:AC8">
    <cfRule type="containsText" dxfId="502" priority="739" operator="containsText" text="Baja">
      <formula>NOT(ISERROR(SEARCH(("Baja"),(U8))))</formula>
    </cfRule>
  </conditionalFormatting>
  <conditionalFormatting sqref="U8:AC8">
    <cfRule type="containsText" dxfId="501" priority="740" operator="containsText" text="A l t a">
      <formula>NOT(ISERROR(SEARCH(("A l t a"),(U8))))</formula>
    </cfRule>
  </conditionalFormatting>
  <conditionalFormatting sqref="U8:AC8">
    <cfRule type="containsText" dxfId="500" priority="741" operator="containsText" text="Muy Alta">
      <formula>NOT(ISERROR(SEARCH(("Muy Alta"),(U8))))</formula>
    </cfRule>
  </conditionalFormatting>
  <conditionalFormatting sqref="U8:AC8">
    <cfRule type="cellIs" dxfId="499" priority="742" operator="equal">
      <formula>"Media"</formula>
    </cfRule>
  </conditionalFormatting>
  <conditionalFormatting sqref="BB11:BD12">
    <cfRule type="containsText" dxfId="498" priority="735" operator="containsText" text="Débil">
      <formula>NOT(ISERROR(SEARCH("Débil",BB11)))</formula>
    </cfRule>
  </conditionalFormatting>
  <conditionalFormatting sqref="BB11:BD12">
    <cfRule type="containsText" dxfId="497" priority="736" operator="containsText" text="Moderado">
      <formula>NOT(ISERROR(SEARCH("Moderado",BB11)))</formula>
    </cfRule>
  </conditionalFormatting>
  <conditionalFormatting sqref="BB11:BD12">
    <cfRule type="containsText" dxfId="496" priority="737" operator="containsText" text="Fuerte">
      <formula>NOT(ISERROR(SEARCH("Fuerte",BB11)))</formula>
    </cfRule>
  </conditionalFormatting>
  <conditionalFormatting sqref="AE20">
    <cfRule type="containsText" dxfId="495" priority="673" operator="containsText" text="Catastrófico">
      <formula>NOT(ISERROR(SEARCH(("Catastrófico"),(AE20))))</formula>
    </cfRule>
  </conditionalFormatting>
  <conditionalFormatting sqref="AE20">
    <cfRule type="containsText" dxfId="494" priority="674" operator="containsText" text="Mayor">
      <formula>NOT(ISERROR(SEARCH(("Mayor"),(AE20))))</formula>
    </cfRule>
  </conditionalFormatting>
  <conditionalFormatting sqref="AE20">
    <cfRule type="containsText" dxfId="493" priority="675" operator="containsText" text="Moderado">
      <formula>NOT(ISERROR(SEARCH(("Moderado"),(AE20))))</formula>
    </cfRule>
  </conditionalFormatting>
  <conditionalFormatting sqref="AE20">
    <cfRule type="containsText" dxfId="492" priority="676" operator="containsText" text="Menor">
      <formula>NOT(ISERROR(SEARCH(("Menor"),(AE20))))</formula>
    </cfRule>
  </conditionalFormatting>
  <conditionalFormatting sqref="AE20">
    <cfRule type="containsText" dxfId="491" priority="677" operator="containsText" text="Leve">
      <formula>NOT(ISERROR(SEARCH(("Leve"),(AE20))))</formula>
    </cfRule>
  </conditionalFormatting>
  <conditionalFormatting sqref="AD20">
    <cfRule type="containsText" dxfId="490" priority="678" operator="containsText" text="Muy Baja">
      <formula>NOT(ISERROR(SEARCH(("Muy Baja"),(AD20))))</formula>
    </cfRule>
  </conditionalFormatting>
  <conditionalFormatting sqref="AD20">
    <cfRule type="containsText" dxfId="489" priority="679" operator="containsText" text="Baja">
      <formula>NOT(ISERROR(SEARCH(("Baja"),(AD20))))</formula>
    </cfRule>
  </conditionalFormatting>
  <conditionalFormatting sqref="AD20">
    <cfRule type="containsText" dxfId="488" priority="680" operator="containsText" text="A l t a">
      <formula>NOT(ISERROR(SEARCH(("A l t a"),(AD20))))</formula>
    </cfRule>
  </conditionalFormatting>
  <conditionalFormatting sqref="AD20">
    <cfRule type="containsText" dxfId="487" priority="681" operator="containsText" text="Muy Alta">
      <formula>NOT(ISERROR(SEARCH(("Muy Alta"),(AD20))))</formula>
    </cfRule>
  </conditionalFormatting>
  <conditionalFormatting sqref="AD20">
    <cfRule type="cellIs" dxfId="486" priority="682" operator="equal">
      <formula>"Media"</formula>
    </cfRule>
  </conditionalFormatting>
  <conditionalFormatting sqref="J20">
    <cfRule type="containsText" dxfId="485" priority="683" operator="containsText" text="Muy Baja">
      <formula>NOT(ISERROR(SEARCH(("Muy Baja"),(J20))))</formula>
    </cfRule>
  </conditionalFormatting>
  <conditionalFormatting sqref="J20">
    <cfRule type="containsText" dxfId="484" priority="684" operator="containsText" text="Baja">
      <formula>NOT(ISERROR(SEARCH(("Baja"),(J20))))</formula>
    </cfRule>
  </conditionalFormatting>
  <conditionalFormatting sqref="J20">
    <cfRule type="containsText" dxfId="483" priority="685" operator="containsText" text="A l t a">
      <formula>NOT(ISERROR(SEARCH(("A l t a"),(J20))))</formula>
    </cfRule>
  </conditionalFormatting>
  <conditionalFormatting sqref="J20">
    <cfRule type="containsText" dxfId="482" priority="686" operator="containsText" text="Muy Alta">
      <formula>NOT(ISERROR(SEARCH(("Muy Alta"),(J20))))</formula>
    </cfRule>
  </conditionalFormatting>
  <conditionalFormatting sqref="J20">
    <cfRule type="cellIs" dxfId="481" priority="687" operator="equal">
      <formula>"Media"</formula>
    </cfRule>
  </conditionalFormatting>
  <conditionalFormatting sqref="K20">
    <cfRule type="containsText" dxfId="480" priority="692" operator="containsText" text="Muy Baja">
      <formula>NOT(ISERROR(SEARCH(("Muy Baja"),(K20))))</formula>
    </cfRule>
  </conditionalFormatting>
  <conditionalFormatting sqref="K20">
    <cfRule type="containsText" dxfId="479" priority="693" operator="containsText" text="Baja">
      <formula>NOT(ISERROR(SEARCH(("Baja"),(K20))))</formula>
    </cfRule>
  </conditionalFormatting>
  <conditionalFormatting sqref="K20">
    <cfRule type="containsText" dxfId="478" priority="694" operator="containsText" text="A l t a">
      <formula>NOT(ISERROR(SEARCH(("A l t a"),(K20))))</formula>
    </cfRule>
  </conditionalFormatting>
  <conditionalFormatting sqref="K20">
    <cfRule type="containsText" dxfId="477" priority="695" operator="containsText" text="Muy Alta">
      <formula>NOT(ISERROR(SEARCH(("Muy Alta"),(K20))))</formula>
    </cfRule>
  </conditionalFormatting>
  <conditionalFormatting sqref="K20">
    <cfRule type="cellIs" dxfId="476" priority="696" operator="equal">
      <formula>"Media"</formula>
    </cfRule>
  </conditionalFormatting>
  <conditionalFormatting sqref="W20 Y20:Z20">
    <cfRule type="containsText" dxfId="475" priority="697" operator="containsText" text="Muy Baja">
      <formula>NOT(ISERROR(SEARCH(("Muy Baja"),(W20))))</formula>
    </cfRule>
  </conditionalFormatting>
  <conditionalFormatting sqref="W20 Y20:Z20">
    <cfRule type="containsText" dxfId="474" priority="698" operator="containsText" text="Baja">
      <formula>NOT(ISERROR(SEARCH(("Baja"),(W20))))</formula>
    </cfRule>
  </conditionalFormatting>
  <conditionalFormatting sqref="W20 Y20:Z20">
    <cfRule type="containsText" dxfId="473" priority="699" operator="containsText" text="A l t a">
      <formula>NOT(ISERROR(SEARCH(("A l t a"),(W20))))</formula>
    </cfRule>
  </conditionalFormatting>
  <conditionalFormatting sqref="W20 Y20:Z20">
    <cfRule type="containsText" dxfId="472" priority="700" operator="containsText" text="Muy Alta">
      <formula>NOT(ISERROR(SEARCH(("Muy Alta"),(W20))))</formula>
    </cfRule>
  </conditionalFormatting>
  <conditionalFormatting sqref="W20 Y20:Z20">
    <cfRule type="cellIs" dxfId="471" priority="701" operator="equal">
      <formula>"Media"</formula>
    </cfRule>
  </conditionalFormatting>
  <conditionalFormatting sqref="L20:V20">
    <cfRule type="containsText" dxfId="470" priority="702" operator="containsText" text="Muy Baja">
      <formula>NOT(ISERROR(SEARCH(("Muy Baja"),(L20))))</formula>
    </cfRule>
  </conditionalFormatting>
  <conditionalFormatting sqref="L20:V20">
    <cfRule type="containsText" dxfId="469" priority="703" operator="containsText" text="Baja">
      <formula>NOT(ISERROR(SEARCH(("Baja"),(L20))))</formula>
    </cfRule>
  </conditionalFormatting>
  <conditionalFormatting sqref="L20:V20">
    <cfRule type="containsText" dxfId="468" priority="704" operator="containsText" text="A l t a">
      <formula>NOT(ISERROR(SEARCH(("A l t a"),(L20))))</formula>
    </cfRule>
  </conditionalFormatting>
  <conditionalFormatting sqref="L20:V20">
    <cfRule type="containsText" dxfId="467" priority="705" operator="containsText" text="Muy Alta">
      <formula>NOT(ISERROR(SEARCH(("Muy Alta"),(L20))))</formula>
    </cfRule>
  </conditionalFormatting>
  <conditionalFormatting sqref="L20:V20">
    <cfRule type="cellIs" dxfId="466" priority="706" operator="equal">
      <formula>"Media"</formula>
    </cfRule>
  </conditionalFormatting>
  <conditionalFormatting sqref="AC20">
    <cfRule type="containsText" dxfId="465" priority="707" operator="containsText" text="Muy Baja">
      <formula>NOT(ISERROR(SEARCH(("Muy Baja"),(AC20))))</formula>
    </cfRule>
  </conditionalFormatting>
  <conditionalFormatting sqref="AC20">
    <cfRule type="containsText" dxfId="464" priority="708" operator="containsText" text="Baja">
      <formula>NOT(ISERROR(SEARCH(("Baja"),(AC20))))</formula>
    </cfRule>
  </conditionalFormatting>
  <conditionalFormatting sqref="AC20">
    <cfRule type="containsText" dxfId="463" priority="709" operator="containsText" text="A l t a">
      <formula>NOT(ISERROR(SEARCH(("A l t a"),(AC20))))</formula>
    </cfRule>
  </conditionalFormatting>
  <conditionalFormatting sqref="AC20">
    <cfRule type="containsText" dxfId="462" priority="710" operator="containsText" text="Muy Alta">
      <formula>NOT(ISERROR(SEARCH(("Muy Alta"),(AC20))))</formula>
    </cfRule>
  </conditionalFormatting>
  <conditionalFormatting sqref="AC20">
    <cfRule type="cellIs" dxfId="461" priority="711" operator="equal">
      <formula>"Media"</formula>
    </cfRule>
  </conditionalFormatting>
  <conditionalFormatting sqref="AB20">
    <cfRule type="containsText" dxfId="460" priority="712" operator="containsText" text="Muy Baja">
      <formula>NOT(ISERROR(SEARCH(("Muy Baja"),(AB20))))</formula>
    </cfRule>
  </conditionalFormatting>
  <conditionalFormatting sqref="AB20">
    <cfRule type="containsText" dxfId="459" priority="713" operator="containsText" text="Baja">
      <formula>NOT(ISERROR(SEARCH(("Baja"),(AB20))))</formula>
    </cfRule>
  </conditionalFormatting>
  <conditionalFormatting sqref="AB20">
    <cfRule type="containsText" dxfId="458" priority="714" operator="containsText" text="A l t a">
      <formula>NOT(ISERROR(SEARCH(("A l t a"),(AB20))))</formula>
    </cfRule>
  </conditionalFormatting>
  <conditionalFormatting sqref="AB20">
    <cfRule type="containsText" dxfId="457" priority="715" operator="containsText" text="Muy Alta">
      <formula>NOT(ISERROR(SEARCH(("Muy Alta"),(AB20))))</formula>
    </cfRule>
  </conditionalFormatting>
  <conditionalFormatting sqref="AB20">
    <cfRule type="cellIs" dxfId="456" priority="716" operator="equal">
      <formula>"Media"</formula>
    </cfRule>
  </conditionalFormatting>
  <conditionalFormatting sqref="AA20">
    <cfRule type="containsText" dxfId="455" priority="717" operator="containsText" text="Muy Baja">
      <formula>NOT(ISERROR(SEARCH(("Muy Baja"),(AA20))))</formula>
    </cfRule>
  </conditionalFormatting>
  <conditionalFormatting sqref="AA20">
    <cfRule type="containsText" dxfId="454" priority="718" operator="containsText" text="Baja">
      <formula>NOT(ISERROR(SEARCH(("Baja"),(AA20))))</formula>
    </cfRule>
  </conditionalFormatting>
  <conditionalFormatting sqref="AA20">
    <cfRule type="containsText" dxfId="453" priority="719" operator="containsText" text="A l t a">
      <formula>NOT(ISERROR(SEARCH(("A l t a"),(AA20))))</formula>
    </cfRule>
  </conditionalFormatting>
  <conditionalFormatting sqref="AA20">
    <cfRule type="containsText" dxfId="452" priority="720" operator="containsText" text="Muy Alta">
      <formula>NOT(ISERROR(SEARCH(("Muy Alta"),(AA20))))</formula>
    </cfRule>
  </conditionalFormatting>
  <conditionalFormatting sqref="AA20">
    <cfRule type="cellIs" dxfId="451" priority="721" operator="equal">
      <formula>"Media"</formula>
    </cfRule>
  </conditionalFormatting>
  <conditionalFormatting sqref="X20">
    <cfRule type="containsText" dxfId="450" priority="722" operator="containsText" text="Muy Baja">
      <formula>NOT(ISERROR(SEARCH(("Muy Baja"),(X20))))</formula>
    </cfRule>
  </conditionalFormatting>
  <conditionalFormatting sqref="X20">
    <cfRule type="containsText" dxfId="449" priority="723" operator="containsText" text="Baja">
      <formula>NOT(ISERROR(SEARCH(("Baja"),(X20))))</formula>
    </cfRule>
  </conditionalFormatting>
  <conditionalFormatting sqref="X20">
    <cfRule type="containsText" dxfId="448" priority="724" operator="containsText" text="A l t a">
      <formula>NOT(ISERROR(SEARCH(("A l t a"),(X20))))</formula>
    </cfRule>
  </conditionalFormatting>
  <conditionalFormatting sqref="X20">
    <cfRule type="containsText" dxfId="447" priority="725" operator="containsText" text="Muy Alta">
      <formula>NOT(ISERROR(SEARCH(("Muy Alta"),(X20))))</formula>
    </cfRule>
  </conditionalFormatting>
  <conditionalFormatting sqref="X20">
    <cfRule type="cellIs" dxfId="446" priority="726" operator="equal">
      <formula>"Media"</formula>
    </cfRule>
  </conditionalFormatting>
  <conditionalFormatting sqref="I20">
    <cfRule type="containsText" dxfId="445" priority="668" operator="containsText" text="Rara vez">
      <formula>NOT(ISERROR(SEARCH("Rara vez",I20)))</formula>
    </cfRule>
  </conditionalFormatting>
  <conditionalFormatting sqref="I20">
    <cfRule type="containsText" dxfId="444" priority="669" operator="containsText" text="Improbable">
      <formula>NOT(ISERROR(SEARCH("Improbable",I20)))</formula>
    </cfRule>
  </conditionalFormatting>
  <conditionalFormatting sqref="I20">
    <cfRule type="containsText" dxfId="443" priority="670" operator="containsText" text="Probable">
      <formula>NOT(ISERROR(SEARCH("Probable",I20)))</formula>
    </cfRule>
  </conditionalFormatting>
  <conditionalFormatting sqref="I20">
    <cfRule type="containsText" dxfId="442" priority="671" operator="containsText" text="Casi seguro">
      <formula>NOT(ISERROR(SEARCH("Casi seguro",I20)))</formula>
    </cfRule>
  </conditionalFormatting>
  <conditionalFormatting sqref="I20">
    <cfRule type="cellIs" dxfId="441" priority="672" operator="equal">
      <formula>"Posible"</formula>
    </cfRule>
  </conditionalFormatting>
  <conditionalFormatting sqref="AG20">
    <cfRule type="containsText" dxfId="440" priority="661" operator="containsText" text="Extremo">
      <formula>NOT(ISERROR(SEARCH(("Extremo"),(AG20))))</formula>
    </cfRule>
  </conditionalFormatting>
  <conditionalFormatting sqref="AG20">
    <cfRule type="containsText" dxfId="439" priority="662" operator="containsText" text="Alto">
      <formula>NOT(ISERROR(SEARCH(("Alto"),(AG20))))</formula>
    </cfRule>
  </conditionalFormatting>
  <conditionalFormatting sqref="AG20">
    <cfRule type="containsText" dxfId="438" priority="663" operator="containsText" text="Moderado">
      <formula>NOT(ISERROR(SEARCH(("Moderado"),(AG20))))</formula>
    </cfRule>
  </conditionalFormatting>
  <conditionalFormatting sqref="AG20">
    <cfRule type="containsText" dxfId="437" priority="664" operator="containsText" text="Bajo">
      <formula>NOT(ISERROR(SEARCH(("Bajo"),(AG20))))</formula>
    </cfRule>
  </conditionalFormatting>
  <conditionalFormatting sqref="BJ20">
    <cfRule type="containsText" dxfId="436" priority="656" operator="containsText" text="Rara vez">
      <formula>NOT(ISERROR(SEARCH("Rara vez",BJ20)))</formula>
    </cfRule>
  </conditionalFormatting>
  <conditionalFormatting sqref="BJ20">
    <cfRule type="containsText" dxfId="435" priority="657" operator="containsText" text="Improbable">
      <formula>NOT(ISERROR(SEARCH("Improbable",BJ20)))</formula>
    </cfRule>
  </conditionalFormatting>
  <conditionalFormatting sqref="BJ20">
    <cfRule type="containsText" dxfId="434" priority="658" operator="containsText" text="Probable">
      <formula>NOT(ISERROR(SEARCH("Probable",BJ20)))</formula>
    </cfRule>
  </conditionalFormatting>
  <conditionalFormatting sqref="BJ20">
    <cfRule type="containsText" dxfId="433" priority="659" operator="containsText" text="Casi seguro">
      <formula>NOT(ISERROR(SEARCH("Casi seguro",BJ20)))</formula>
    </cfRule>
  </conditionalFormatting>
  <conditionalFormatting sqref="BJ20">
    <cfRule type="cellIs" dxfId="432" priority="660" operator="equal">
      <formula>"Posible"</formula>
    </cfRule>
  </conditionalFormatting>
  <conditionalFormatting sqref="BB20:BE21">
    <cfRule type="containsText" dxfId="431" priority="649" operator="containsText" text="Débil">
      <formula>NOT(ISERROR(SEARCH("Débil",BB20)))</formula>
    </cfRule>
  </conditionalFormatting>
  <conditionalFormatting sqref="BB20:BE21">
    <cfRule type="containsText" dxfId="430" priority="650" operator="containsText" text="Moderado">
      <formula>NOT(ISERROR(SEARCH("Moderado",BB20)))</formula>
    </cfRule>
  </conditionalFormatting>
  <conditionalFormatting sqref="BB20:BE21">
    <cfRule type="containsText" dxfId="429" priority="651" operator="containsText" text="Fuerte">
      <formula>NOT(ISERROR(SEARCH("Fuerte",BB20)))</formula>
    </cfRule>
  </conditionalFormatting>
  <conditionalFormatting sqref="BG20">
    <cfRule type="containsText" dxfId="428" priority="646" operator="containsText" text="Débil">
      <formula>NOT(ISERROR(SEARCH("Débil",BG20)))</formula>
    </cfRule>
  </conditionalFormatting>
  <conditionalFormatting sqref="BG20">
    <cfRule type="containsText" dxfId="427" priority="647" operator="containsText" text="Moderado">
      <formula>NOT(ISERROR(SEARCH("Moderado",BG20)))</formula>
    </cfRule>
  </conditionalFormatting>
  <conditionalFormatting sqref="BG20">
    <cfRule type="containsText" dxfId="426" priority="648" operator="containsText" text="Fuerte">
      <formula>NOT(ISERROR(SEARCH("Fuerte",BG20)))</formula>
    </cfRule>
  </conditionalFormatting>
  <conditionalFormatting sqref="BI20">
    <cfRule type="containsText" dxfId="425" priority="641" operator="containsText" text="Rara vez">
      <formula>NOT(ISERROR(SEARCH("Rara vez",BI20)))</formula>
    </cfRule>
  </conditionalFormatting>
  <conditionalFormatting sqref="BI20">
    <cfRule type="containsText" dxfId="424" priority="642" operator="containsText" text="Improbable">
      <formula>NOT(ISERROR(SEARCH("Improbable",BI20)))</formula>
    </cfRule>
  </conditionalFormatting>
  <conditionalFormatting sqref="BI20">
    <cfRule type="containsText" dxfId="423" priority="643" operator="containsText" text="Probable">
      <formula>NOT(ISERROR(SEARCH("Probable",BI20)))</formula>
    </cfRule>
  </conditionalFormatting>
  <conditionalFormatting sqref="BI20">
    <cfRule type="containsText" dxfId="422" priority="644" operator="containsText" text="Casi seguro">
      <formula>NOT(ISERROR(SEARCH("Casi seguro",BI20)))</formula>
    </cfRule>
  </conditionalFormatting>
  <conditionalFormatting sqref="BI20">
    <cfRule type="cellIs" dxfId="421" priority="645" operator="equal">
      <formula>"Posible"</formula>
    </cfRule>
  </conditionalFormatting>
  <conditionalFormatting sqref="BH20:BH21">
    <cfRule type="containsText" dxfId="420" priority="638" operator="containsText" text="Débil">
      <formula>NOT(ISERROR(SEARCH("Débil",BH20)))</formula>
    </cfRule>
  </conditionalFormatting>
  <conditionalFormatting sqref="BH20:BH21">
    <cfRule type="containsText" dxfId="419" priority="639" operator="containsText" text="Moderado">
      <formula>NOT(ISERROR(SEARCH("Moderado",BH20)))</formula>
    </cfRule>
  </conditionalFormatting>
  <conditionalFormatting sqref="BH20:BH21">
    <cfRule type="containsText" dxfId="418" priority="640" operator="containsText" text="Fuerte">
      <formula>NOT(ISERROR(SEARCH("Fuerte",BH20)))</formula>
    </cfRule>
  </conditionalFormatting>
  <conditionalFormatting sqref="BK20">
    <cfRule type="containsText" dxfId="417" priority="634" operator="containsText" text="Extremo">
      <formula>NOT(ISERROR(SEARCH(("Extremo"),(BK20))))</formula>
    </cfRule>
  </conditionalFormatting>
  <conditionalFormatting sqref="BK20">
    <cfRule type="containsText" dxfId="416" priority="635" operator="containsText" text="Alto">
      <formula>NOT(ISERROR(SEARCH(("Alto"),(BK20))))</formula>
    </cfRule>
  </conditionalFormatting>
  <conditionalFormatting sqref="BK20">
    <cfRule type="containsText" dxfId="415" priority="636" operator="containsText" text="Moderado">
      <formula>NOT(ISERROR(SEARCH(("Moderado"),(BK20))))</formula>
    </cfRule>
  </conditionalFormatting>
  <conditionalFormatting sqref="BK20">
    <cfRule type="containsText" dxfId="414" priority="637" operator="containsText" text="Bajo">
      <formula>NOT(ISERROR(SEARCH(("Bajo"),(BK20))))</formula>
    </cfRule>
  </conditionalFormatting>
  <conditionalFormatting sqref="BK24">
    <cfRule type="containsText" dxfId="413" priority="481" operator="containsText" text="Extremo">
      <formula>NOT(ISERROR(SEARCH(("Extremo"),(BK24))))</formula>
    </cfRule>
  </conditionalFormatting>
  <conditionalFormatting sqref="I22">
    <cfRule type="containsText" dxfId="412" priority="600" operator="containsText" text="Rara vez">
      <formula>NOT(ISERROR(SEARCH("Rara vez",I22)))</formula>
    </cfRule>
  </conditionalFormatting>
  <conditionalFormatting sqref="I22">
    <cfRule type="containsText" dxfId="411" priority="601" operator="containsText" text="Improbable">
      <formula>NOT(ISERROR(SEARCH("Improbable",I22)))</formula>
    </cfRule>
  </conditionalFormatting>
  <conditionalFormatting sqref="I22">
    <cfRule type="containsText" dxfId="410" priority="602" operator="containsText" text="Probable">
      <formula>NOT(ISERROR(SEARCH("Probable",I22)))</formula>
    </cfRule>
  </conditionalFormatting>
  <conditionalFormatting sqref="I22">
    <cfRule type="containsText" dxfId="409" priority="603" operator="containsText" text="Casi seguro">
      <formula>NOT(ISERROR(SEARCH("Casi seguro",I22)))</formula>
    </cfRule>
  </conditionalFormatting>
  <conditionalFormatting sqref="I22">
    <cfRule type="cellIs" dxfId="408" priority="604" operator="equal">
      <formula>"Posible"</formula>
    </cfRule>
  </conditionalFormatting>
  <conditionalFormatting sqref="AE22">
    <cfRule type="containsText" dxfId="407" priority="605" operator="containsText" text="Catastrófico">
      <formula>NOT(ISERROR(SEARCH(("Catastrófico"),(AE22))))</formula>
    </cfRule>
  </conditionalFormatting>
  <conditionalFormatting sqref="AE22">
    <cfRule type="containsText" dxfId="406" priority="606" operator="containsText" text="Mayor">
      <formula>NOT(ISERROR(SEARCH(("Mayor"),(AE22))))</formula>
    </cfRule>
  </conditionalFormatting>
  <conditionalFormatting sqref="AE22">
    <cfRule type="containsText" dxfId="405" priority="607" operator="containsText" text="Moderado">
      <formula>NOT(ISERROR(SEARCH(("Moderado"),(AE22))))</formula>
    </cfRule>
  </conditionalFormatting>
  <conditionalFormatting sqref="AE22">
    <cfRule type="containsText" dxfId="404" priority="608" operator="containsText" text="Menor">
      <formula>NOT(ISERROR(SEARCH(("Menor"),(AE22))))</formula>
    </cfRule>
  </conditionalFormatting>
  <conditionalFormatting sqref="AE22">
    <cfRule type="containsText" dxfId="403" priority="609" operator="containsText" text="Leve">
      <formula>NOT(ISERROR(SEARCH(("Leve"),(AE22))))</formula>
    </cfRule>
  </conditionalFormatting>
  <conditionalFormatting sqref="AD22:AD23">
    <cfRule type="containsText" dxfId="402" priority="614" operator="containsText" text="Muy Baja">
      <formula>NOT(ISERROR(SEARCH(("Muy Baja"),(AD22))))</formula>
    </cfRule>
  </conditionalFormatting>
  <conditionalFormatting sqref="AD22:AD23">
    <cfRule type="containsText" dxfId="401" priority="615" operator="containsText" text="Baja">
      <formula>NOT(ISERROR(SEARCH(("Baja"),(AD22))))</formula>
    </cfRule>
  </conditionalFormatting>
  <conditionalFormatting sqref="AD22:AD23">
    <cfRule type="containsText" dxfId="400" priority="616" operator="containsText" text="A l t a">
      <formula>NOT(ISERROR(SEARCH(("A l t a"),(AD22))))</formula>
    </cfRule>
  </conditionalFormatting>
  <conditionalFormatting sqref="AD22:AD23">
    <cfRule type="containsText" dxfId="399" priority="617" operator="containsText" text="Muy Alta">
      <formula>NOT(ISERROR(SEARCH(("Muy Alta"),(AD22))))</formula>
    </cfRule>
  </conditionalFormatting>
  <conditionalFormatting sqref="AD22:AD23">
    <cfRule type="cellIs" dxfId="398" priority="618" operator="equal">
      <formula>"Media"</formula>
    </cfRule>
  </conditionalFormatting>
  <conditionalFormatting sqref="J22:J23">
    <cfRule type="containsText" dxfId="397" priority="619" operator="containsText" text="Muy Baja">
      <formula>NOT(ISERROR(SEARCH(("Muy Baja"),(J22))))</formula>
    </cfRule>
  </conditionalFormatting>
  <conditionalFormatting sqref="J22:J23">
    <cfRule type="containsText" dxfId="396" priority="620" operator="containsText" text="Baja">
      <formula>NOT(ISERROR(SEARCH(("Baja"),(J22))))</formula>
    </cfRule>
  </conditionalFormatting>
  <conditionalFormatting sqref="J22:J23">
    <cfRule type="containsText" dxfId="395" priority="621" operator="containsText" text="A l t a">
      <formula>NOT(ISERROR(SEARCH(("A l t a"),(J22))))</formula>
    </cfRule>
  </conditionalFormatting>
  <conditionalFormatting sqref="J22:J23">
    <cfRule type="containsText" dxfId="394" priority="622" operator="containsText" text="Muy Alta">
      <formula>NOT(ISERROR(SEARCH(("Muy Alta"),(J22))))</formula>
    </cfRule>
  </conditionalFormatting>
  <conditionalFormatting sqref="J22:J23">
    <cfRule type="cellIs" dxfId="393" priority="623" operator="equal">
      <formula>"Media"</formula>
    </cfRule>
  </conditionalFormatting>
  <conditionalFormatting sqref="K22">
    <cfRule type="containsText" dxfId="392" priority="624" operator="containsText" text="Muy Baja">
      <formula>NOT(ISERROR(SEARCH(("Muy Baja"),(K22))))</formula>
    </cfRule>
  </conditionalFormatting>
  <conditionalFormatting sqref="K22">
    <cfRule type="containsText" dxfId="391" priority="625" operator="containsText" text="Baja">
      <formula>NOT(ISERROR(SEARCH(("Baja"),(K22))))</formula>
    </cfRule>
  </conditionalFormatting>
  <conditionalFormatting sqref="K22">
    <cfRule type="containsText" dxfId="390" priority="626" operator="containsText" text="A l t a">
      <formula>NOT(ISERROR(SEARCH(("A l t a"),(K22))))</formula>
    </cfRule>
  </conditionalFormatting>
  <conditionalFormatting sqref="K22">
    <cfRule type="containsText" dxfId="389" priority="627" operator="containsText" text="Muy Alta">
      <formula>NOT(ISERROR(SEARCH(("Muy Alta"),(K22))))</formula>
    </cfRule>
  </conditionalFormatting>
  <conditionalFormatting sqref="K22">
    <cfRule type="cellIs" dxfId="388" priority="628" operator="equal">
      <formula>"Media"</formula>
    </cfRule>
  </conditionalFormatting>
  <conditionalFormatting sqref="L22:O22 R22">
    <cfRule type="containsText" dxfId="387" priority="629" operator="containsText" text="Muy Baja">
      <formula>NOT(ISERROR(SEARCH(("Muy Baja"),(L22))))</formula>
    </cfRule>
  </conditionalFormatting>
  <conditionalFormatting sqref="L22:O22 R22">
    <cfRule type="containsText" dxfId="386" priority="630" operator="containsText" text="Baja">
      <formula>NOT(ISERROR(SEARCH(("Baja"),(L22))))</formula>
    </cfRule>
  </conditionalFormatting>
  <conditionalFormatting sqref="L22:O22 R22">
    <cfRule type="containsText" dxfId="385" priority="631" operator="containsText" text="A l t a">
      <formula>NOT(ISERROR(SEARCH(("A l t a"),(L22))))</formula>
    </cfRule>
  </conditionalFormatting>
  <conditionalFormatting sqref="L22:O22 R22">
    <cfRule type="containsText" dxfId="384" priority="632" operator="containsText" text="Muy Alta">
      <formula>NOT(ISERROR(SEARCH(("Muy Alta"),(L22))))</formula>
    </cfRule>
  </conditionalFormatting>
  <conditionalFormatting sqref="L22:O22 R22">
    <cfRule type="cellIs" dxfId="383" priority="633" operator="equal">
      <formula>"Media"</formula>
    </cfRule>
  </conditionalFormatting>
  <conditionalFormatting sqref="BA22:BA23 BF22:BG23">
    <cfRule type="containsText" dxfId="382" priority="597" operator="containsText" text="Débil">
      <formula>NOT(ISERROR(SEARCH("Débil",BA22)))</formula>
    </cfRule>
  </conditionalFormatting>
  <conditionalFormatting sqref="BA22:BA23 BF22:BG23">
    <cfRule type="containsText" dxfId="381" priority="598" operator="containsText" text="Moderado">
      <formula>NOT(ISERROR(SEARCH("Moderado",BA22)))</formula>
    </cfRule>
  </conditionalFormatting>
  <conditionalFormatting sqref="BA22:BA23 BF22:BG23">
    <cfRule type="containsText" dxfId="380" priority="599" operator="containsText" text="Fuerte">
      <formula>NOT(ISERROR(SEARCH("Fuerte",BA22)))</formula>
    </cfRule>
  </conditionalFormatting>
  <conditionalFormatting sqref="AG22">
    <cfRule type="containsText" dxfId="379" priority="593" operator="containsText" text="Extremo">
      <formula>NOT(ISERROR(SEARCH(("Extremo"),(AG22))))</formula>
    </cfRule>
  </conditionalFormatting>
  <conditionalFormatting sqref="AG22">
    <cfRule type="containsText" dxfId="378" priority="594" operator="containsText" text="Alto">
      <formula>NOT(ISERROR(SEARCH(("Alto"),(AG22))))</formula>
    </cfRule>
  </conditionalFormatting>
  <conditionalFormatting sqref="AG22">
    <cfRule type="containsText" dxfId="377" priority="595" operator="containsText" text="Moderado">
      <formula>NOT(ISERROR(SEARCH(("Moderado"),(AG22))))</formula>
    </cfRule>
  </conditionalFormatting>
  <conditionalFormatting sqref="AG22">
    <cfRule type="containsText" dxfId="376" priority="596" operator="containsText" text="Bajo">
      <formula>NOT(ISERROR(SEARCH(("Bajo"),(AG22))))</formula>
    </cfRule>
  </conditionalFormatting>
  <conditionalFormatting sqref="BJ22">
    <cfRule type="containsText" dxfId="375" priority="588" operator="containsText" text="Rara vez">
      <formula>NOT(ISERROR(SEARCH("Rara vez",BJ22)))</formula>
    </cfRule>
  </conditionalFormatting>
  <conditionalFormatting sqref="BJ22">
    <cfRule type="containsText" dxfId="374" priority="589" operator="containsText" text="Improbable">
      <formula>NOT(ISERROR(SEARCH("Improbable",BJ22)))</formula>
    </cfRule>
  </conditionalFormatting>
  <conditionalFormatting sqref="BJ22">
    <cfRule type="containsText" dxfId="373" priority="590" operator="containsText" text="Probable">
      <formula>NOT(ISERROR(SEARCH("Probable",BJ22)))</formula>
    </cfRule>
  </conditionalFormatting>
  <conditionalFormatting sqref="BJ22">
    <cfRule type="containsText" dxfId="372" priority="591" operator="containsText" text="Casi seguro">
      <formula>NOT(ISERROR(SEARCH("Casi seguro",BJ22)))</formula>
    </cfRule>
  </conditionalFormatting>
  <conditionalFormatting sqref="BJ22">
    <cfRule type="cellIs" dxfId="371" priority="592" operator="equal">
      <formula>"Posible"</formula>
    </cfRule>
  </conditionalFormatting>
  <conditionalFormatting sqref="P22">
    <cfRule type="containsText" dxfId="370" priority="571" operator="containsText" text="Muy Baja">
      <formula>NOT(ISERROR(SEARCH(("Muy Baja"),(P22))))</formula>
    </cfRule>
  </conditionalFormatting>
  <conditionalFormatting sqref="P22">
    <cfRule type="containsText" dxfId="369" priority="572" operator="containsText" text="Baja">
      <formula>NOT(ISERROR(SEARCH(("Baja"),(P22))))</formula>
    </cfRule>
  </conditionalFormatting>
  <conditionalFormatting sqref="P22">
    <cfRule type="containsText" dxfId="368" priority="573" operator="containsText" text="A l t a">
      <formula>NOT(ISERROR(SEARCH(("A l t a"),(P22))))</formula>
    </cfRule>
  </conditionalFormatting>
  <conditionalFormatting sqref="P22">
    <cfRule type="containsText" dxfId="367" priority="574" operator="containsText" text="Muy Alta">
      <formula>NOT(ISERROR(SEARCH(("Muy Alta"),(P22))))</formula>
    </cfRule>
  </conditionalFormatting>
  <conditionalFormatting sqref="P22">
    <cfRule type="cellIs" dxfId="366" priority="575" operator="equal">
      <formula>"Media"</formula>
    </cfRule>
  </conditionalFormatting>
  <conditionalFormatting sqref="Q22">
    <cfRule type="containsText" dxfId="365" priority="566" operator="containsText" text="Muy Baja">
      <formula>NOT(ISERROR(SEARCH(("Muy Baja"),(Q22))))</formula>
    </cfRule>
  </conditionalFormatting>
  <conditionalFormatting sqref="Q22">
    <cfRule type="containsText" dxfId="364" priority="567" operator="containsText" text="Baja">
      <formula>NOT(ISERROR(SEARCH(("Baja"),(Q22))))</formula>
    </cfRule>
  </conditionalFormatting>
  <conditionalFormatting sqref="Q22">
    <cfRule type="containsText" dxfId="363" priority="568" operator="containsText" text="A l t a">
      <formula>NOT(ISERROR(SEARCH(("A l t a"),(Q22))))</formula>
    </cfRule>
  </conditionalFormatting>
  <conditionalFormatting sqref="Q22">
    <cfRule type="containsText" dxfId="362" priority="569" operator="containsText" text="Muy Alta">
      <formula>NOT(ISERROR(SEARCH(("Muy Alta"),(Q22))))</formula>
    </cfRule>
  </conditionalFormatting>
  <conditionalFormatting sqref="Q22">
    <cfRule type="cellIs" dxfId="361" priority="570" operator="equal">
      <formula>"Media"</formula>
    </cfRule>
  </conditionalFormatting>
  <conditionalFormatting sqref="S22">
    <cfRule type="containsText" dxfId="360" priority="561" operator="containsText" text="Muy Baja">
      <formula>NOT(ISERROR(SEARCH(("Muy Baja"),(S22))))</formula>
    </cfRule>
  </conditionalFormatting>
  <conditionalFormatting sqref="S22">
    <cfRule type="containsText" dxfId="359" priority="562" operator="containsText" text="Baja">
      <formula>NOT(ISERROR(SEARCH(("Baja"),(S22))))</formula>
    </cfRule>
  </conditionalFormatting>
  <conditionalFormatting sqref="S22">
    <cfRule type="containsText" dxfId="358" priority="563" operator="containsText" text="A l t a">
      <formula>NOT(ISERROR(SEARCH(("A l t a"),(S22))))</formula>
    </cfRule>
  </conditionalFormatting>
  <conditionalFormatting sqref="S22">
    <cfRule type="containsText" dxfId="357" priority="564" operator="containsText" text="Muy Alta">
      <formula>NOT(ISERROR(SEARCH(("Muy Alta"),(S22))))</formula>
    </cfRule>
  </conditionalFormatting>
  <conditionalFormatting sqref="S22">
    <cfRule type="cellIs" dxfId="356" priority="565" operator="equal">
      <formula>"Media"</formula>
    </cfRule>
  </conditionalFormatting>
  <conditionalFormatting sqref="U22">
    <cfRule type="containsText" dxfId="355" priority="556" operator="containsText" text="Muy Baja">
      <formula>NOT(ISERROR(SEARCH(("Muy Baja"),(U22))))</formula>
    </cfRule>
  </conditionalFormatting>
  <conditionalFormatting sqref="U22">
    <cfRule type="containsText" dxfId="354" priority="557" operator="containsText" text="Baja">
      <formula>NOT(ISERROR(SEARCH(("Baja"),(U22))))</formula>
    </cfRule>
  </conditionalFormatting>
  <conditionalFormatting sqref="U22">
    <cfRule type="containsText" dxfId="353" priority="558" operator="containsText" text="A l t a">
      <formula>NOT(ISERROR(SEARCH(("A l t a"),(U22))))</formula>
    </cfRule>
  </conditionalFormatting>
  <conditionalFormatting sqref="U22">
    <cfRule type="containsText" dxfId="352" priority="559" operator="containsText" text="Muy Alta">
      <formula>NOT(ISERROR(SEARCH(("Muy Alta"),(U22))))</formula>
    </cfRule>
  </conditionalFormatting>
  <conditionalFormatting sqref="U22">
    <cfRule type="cellIs" dxfId="351" priority="560" operator="equal">
      <formula>"Media"</formula>
    </cfRule>
  </conditionalFormatting>
  <conditionalFormatting sqref="V22">
    <cfRule type="containsText" dxfId="350" priority="551" operator="containsText" text="Muy Baja">
      <formula>NOT(ISERROR(SEARCH(("Muy Baja"),(V22))))</formula>
    </cfRule>
  </conditionalFormatting>
  <conditionalFormatting sqref="V22">
    <cfRule type="containsText" dxfId="349" priority="552" operator="containsText" text="Baja">
      <formula>NOT(ISERROR(SEARCH(("Baja"),(V22))))</formula>
    </cfRule>
  </conditionalFormatting>
  <conditionalFormatting sqref="V22">
    <cfRule type="containsText" dxfId="348" priority="553" operator="containsText" text="A l t a">
      <formula>NOT(ISERROR(SEARCH(("A l t a"),(V22))))</formula>
    </cfRule>
  </conditionalFormatting>
  <conditionalFormatting sqref="V22">
    <cfRule type="containsText" dxfId="347" priority="554" operator="containsText" text="Muy Alta">
      <formula>NOT(ISERROR(SEARCH(("Muy Alta"),(V22))))</formula>
    </cfRule>
  </conditionalFormatting>
  <conditionalFormatting sqref="V22">
    <cfRule type="cellIs" dxfId="346" priority="555" operator="equal">
      <formula>"Media"</formula>
    </cfRule>
  </conditionalFormatting>
  <conditionalFormatting sqref="Y22">
    <cfRule type="containsText" dxfId="345" priority="546" operator="containsText" text="Muy Baja">
      <formula>NOT(ISERROR(SEARCH(("Muy Baja"),(Y22))))</formula>
    </cfRule>
  </conditionalFormatting>
  <conditionalFormatting sqref="Y22">
    <cfRule type="containsText" dxfId="344" priority="547" operator="containsText" text="Baja">
      <formula>NOT(ISERROR(SEARCH(("Baja"),(Y22))))</formula>
    </cfRule>
  </conditionalFormatting>
  <conditionalFormatting sqref="Y22">
    <cfRule type="containsText" dxfId="343" priority="548" operator="containsText" text="A l t a">
      <formula>NOT(ISERROR(SEARCH(("A l t a"),(Y22))))</formula>
    </cfRule>
  </conditionalFormatting>
  <conditionalFormatting sqref="Y22">
    <cfRule type="containsText" dxfId="342" priority="549" operator="containsText" text="Muy Alta">
      <formula>NOT(ISERROR(SEARCH(("Muy Alta"),(Y22))))</formula>
    </cfRule>
  </conditionalFormatting>
  <conditionalFormatting sqref="Y22">
    <cfRule type="cellIs" dxfId="341" priority="550" operator="equal">
      <formula>"Media"</formula>
    </cfRule>
  </conditionalFormatting>
  <conditionalFormatting sqref="T22">
    <cfRule type="containsText" dxfId="340" priority="541" operator="containsText" text="Muy Baja">
      <formula>NOT(ISERROR(SEARCH(("Muy Baja"),(T22))))</formula>
    </cfRule>
  </conditionalFormatting>
  <conditionalFormatting sqref="T22">
    <cfRule type="containsText" dxfId="339" priority="542" operator="containsText" text="Baja">
      <formula>NOT(ISERROR(SEARCH(("Baja"),(T22))))</formula>
    </cfRule>
  </conditionalFormatting>
  <conditionalFormatting sqref="T22">
    <cfRule type="containsText" dxfId="338" priority="543" operator="containsText" text="A l t a">
      <formula>NOT(ISERROR(SEARCH(("A l t a"),(T22))))</formula>
    </cfRule>
  </conditionalFormatting>
  <conditionalFormatting sqref="T22">
    <cfRule type="containsText" dxfId="337" priority="544" operator="containsText" text="Muy Alta">
      <formula>NOT(ISERROR(SEARCH(("Muy Alta"),(T22))))</formula>
    </cfRule>
  </conditionalFormatting>
  <conditionalFormatting sqref="T22">
    <cfRule type="cellIs" dxfId="336" priority="545" operator="equal">
      <formula>"Media"</formula>
    </cfRule>
  </conditionalFormatting>
  <conditionalFormatting sqref="W22">
    <cfRule type="containsText" dxfId="335" priority="536" operator="containsText" text="Muy Baja">
      <formula>NOT(ISERROR(SEARCH(("Muy Baja"),(W22))))</formula>
    </cfRule>
  </conditionalFormatting>
  <conditionalFormatting sqref="W22">
    <cfRule type="containsText" dxfId="334" priority="537" operator="containsText" text="Baja">
      <formula>NOT(ISERROR(SEARCH(("Baja"),(W22))))</formula>
    </cfRule>
  </conditionalFormatting>
  <conditionalFormatting sqref="W22">
    <cfRule type="containsText" dxfId="333" priority="538" operator="containsText" text="A l t a">
      <formula>NOT(ISERROR(SEARCH(("A l t a"),(W22))))</formula>
    </cfRule>
  </conditionalFormatting>
  <conditionalFormatting sqref="W22">
    <cfRule type="containsText" dxfId="332" priority="539" operator="containsText" text="Muy Alta">
      <formula>NOT(ISERROR(SEARCH(("Muy Alta"),(W22))))</formula>
    </cfRule>
  </conditionalFormatting>
  <conditionalFormatting sqref="W22">
    <cfRule type="cellIs" dxfId="331" priority="540" operator="equal">
      <formula>"Media"</formula>
    </cfRule>
  </conditionalFormatting>
  <conditionalFormatting sqref="X22">
    <cfRule type="containsText" dxfId="330" priority="531" operator="containsText" text="Muy Baja">
      <formula>NOT(ISERROR(SEARCH(("Muy Baja"),(X22))))</formula>
    </cfRule>
  </conditionalFormatting>
  <conditionalFormatting sqref="X22">
    <cfRule type="containsText" dxfId="329" priority="532" operator="containsText" text="Baja">
      <formula>NOT(ISERROR(SEARCH(("Baja"),(X22))))</formula>
    </cfRule>
  </conditionalFormatting>
  <conditionalFormatting sqref="X22">
    <cfRule type="containsText" dxfId="328" priority="533" operator="containsText" text="A l t a">
      <formula>NOT(ISERROR(SEARCH(("A l t a"),(X22))))</formula>
    </cfRule>
  </conditionalFormatting>
  <conditionalFormatting sqref="X22">
    <cfRule type="containsText" dxfId="327" priority="534" operator="containsText" text="Muy Alta">
      <formula>NOT(ISERROR(SEARCH(("Muy Alta"),(X22))))</formula>
    </cfRule>
  </conditionalFormatting>
  <conditionalFormatting sqref="X22">
    <cfRule type="cellIs" dxfId="326" priority="535" operator="equal">
      <formula>"Media"</formula>
    </cfRule>
  </conditionalFormatting>
  <conditionalFormatting sqref="Z22">
    <cfRule type="containsText" dxfId="325" priority="526" operator="containsText" text="Muy Baja">
      <formula>NOT(ISERROR(SEARCH(("Muy Baja"),(Z22))))</formula>
    </cfRule>
  </conditionalFormatting>
  <conditionalFormatting sqref="Z22">
    <cfRule type="containsText" dxfId="324" priority="527" operator="containsText" text="Baja">
      <formula>NOT(ISERROR(SEARCH(("Baja"),(Z22))))</formula>
    </cfRule>
  </conditionalFormatting>
  <conditionalFormatting sqref="Z22">
    <cfRule type="containsText" dxfId="323" priority="528" operator="containsText" text="A l t a">
      <formula>NOT(ISERROR(SEARCH(("A l t a"),(Z22))))</formula>
    </cfRule>
  </conditionalFormatting>
  <conditionalFormatting sqref="Z22">
    <cfRule type="containsText" dxfId="322" priority="529" operator="containsText" text="Muy Alta">
      <formula>NOT(ISERROR(SEARCH(("Muy Alta"),(Z22))))</formula>
    </cfRule>
  </conditionalFormatting>
  <conditionalFormatting sqref="Z22">
    <cfRule type="cellIs" dxfId="321" priority="530" operator="equal">
      <formula>"Media"</formula>
    </cfRule>
  </conditionalFormatting>
  <conditionalFormatting sqref="AA22">
    <cfRule type="containsText" dxfId="320" priority="521" operator="containsText" text="Muy Baja">
      <formula>NOT(ISERROR(SEARCH(("Muy Baja"),(AA22))))</formula>
    </cfRule>
  </conditionalFormatting>
  <conditionalFormatting sqref="AA22">
    <cfRule type="containsText" dxfId="319" priority="522" operator="containsText" text="Baja">
      <formula>NOT(ISERROR(SEARCH(("Baja"),(AA22))))</formula>
    </cfRule>
  </conditionalFormatting>
  <conditionalFormatting sqref="AA22">
    <cfRule type="containsText" dxfId="318" priority="523" operator="containsText" text="A l t a">
      <formula>NOT(ISERROR(SEARCH(("A l t a"),(AA22))))</formula>
    </cfRule>
  </conditionalFormatting>
  <conditionalFormatting sqref="AA22">
    <cfRule type="containsText" dxfId="317" priority="524" operator="containsText" text="Muy Alta">
      <formula>NOT(ISERROR(SEARCH(("Muy Alta"),(AA22))))</formula>
    </cfRule>
  </conditionalFormatting>
  <conditionalFormatting sqref="AA22">
    <cfRule type="cellIs" dxfId="316" priority="525" operator="equal">
      <formula>"Media"</formula>
    </cfRule>
  </conditionalFormatting>
  <conditionalFormatting sqref="AB22">
    <cfRule type="containsText" dxfId="315" priority="516" operator="containsText" text="Muy Baja">
      <formula>NOT(ISERROR(SEARCH(("Muy Baja"),(AB22))))</formula>
    </cfRule>
  </conditionalFormatting>
  <conditionalFormatting sqref="AB22">
    <cfRule type="containsText" dxfId="314" priority="517" operator="containsText" text="Baja">
      <formula>NOT(ISERROR(SEARCH(("Baja"),(AB22))))</formula>
    </cfRule>
  </conditionalFormatting>
  <conditionalFormatting sqref="AB22">
    <cfRule type="containsText" dxfId="313" priority="518" operator="containsText" text="A l t a">
      <formula>NOT(ISERROR(SEARCH(("A l t a"),(AB22))))</formula>
    </cfRule>
  </conditionalFormatting>
  <conditionalFormatting sqref="AB22">
    <cfRule type="containsText" dxfId="312" priority="519" operator="containsText" text="Muy Alta">
      <formula>NOT(ISERROR(SEARCH(("Muy Alta"),(AB22))))</formula>
    </cfRule>
  </conditionalFormatting>
  <conditionalFormatting sqref="AB22">
    <cfRule type="cellIs" dxfId="311" priority="520" operator="equal">
      <formula>"Media"</formula>
    </cfRule>
  </conditionalFormatting>
  <conditionalFormatting sqref="AC22">
    <cfRule type="containsText" dxfId="310" priority="511" operator="containsText" text="Muy Baja">
      <formula>NOT(ISERROR(SEARCH(("Muy Baja"),(AC22))))</formula>
    </cfRule>
  </conditionalFormatting>
  <conditionalFormatting sqref="AC22">
    <cfRule type="containsText" dxfId="309" priority="512" operator="containsText" text="Baja">
      <formula>NOT(ISERROR(SEARCH(("Baja"),(AC22))))</formula>
    </cfRule>
  </conditionalFormatting>
  <conditionalFormatting sqref="AC22">
    <cfRule type="containsText" dxfId="308" priority="513" operator="containsText" text="A l t a">
      <formula>NOT(ISERROR(SEARCH(("A l t a"),(AC22))))</formula>
    </cfRule>
  </conditionalFormatting>
  <conditionalFormatting sqref="AC22">
    <cfRule type="containsText" dxfId="307" priority="514" operator="containsText" text="Muy Alta">
      <formula>NOT(ISERROR(SEARCH(("Muy Alta"),(AC22))))</formula>
    </cfRule>
  </conditionalFormatting>
  <conditionalFormatting sqref="AC22">
    <cfRule type="cellIs" dxfId="306" priority="515" operator="equal">
      <formula>"Media"</formula>
    </cfRule>
  </conditionalFormatting>
  <conditionalFormatting sqref="BB22:BE23">
    <cfRule type="containsText" dxfId="305" priority="508" operator="containsText" text="Débil">
      <formula>NOT(ISERROR(SEARCH("Débil",BB22)))</formula>
    </cfRule>
  </conditionalFormatting>
  <conditionalFormatting sqref="BB22:BE23">
    <cfRule type="containsText" dxfId="304" priority="509" operator="containsText" text="Moderado">
      <formula>NOT(ISERROR(SEARCH("Moderado",BB22)))</formula>
    </cfRule>
  </conditionalFormatting>
  <conditionalFormatting sqref="BB22:BE23">
    <cfRule type="containsText" dxfId="303" priority="510" operator="containsText" text="Fuerte">
      <formula>NOT(ISERROR(SEARCH("Fuerte",BB22)))</formula>
    </cfRule>
  </conditionalFormatting>
  <conditionalFormatting sqref="BH22:BH23">
    <cfRule type="containsText" dxfId="302" priority="505" operator="containsText" text="Débil">
      <formula>NOT(ISERROR(SEARCH("Débil",BH22)))</formula>
    </cfRule>
  </conditionalFormatting>
  <conditionalFormatting sqref="BH22:BH23">
    <cfRule type="containsText" dxfId="301" priority="506" operator="containsText" text="Moderado">
      <formula>NOT(ISERROR(SEARCH("Moderado",BH22)))</formula>
    </cfRule>
  </conditionalFormatting>
  <conditionalFormatting sqref="BH22:BH23">
    <cfRule type="containsText" dxfId="300" priority="507" operator="containsText" text="Fuerte">
      <formula>NOT(ISERROR(SEARCH("Fuerte",BH22)))</formula>
    </cfRule>
  </conditionalFormatting>
  <conditionalFormatting sqref="BI22">
    <cfRule type="containsText" dxfId="299" priority="500" operator="containsText" text="Rara vez">
      <formula>NOT(ISERROR(SEARCH("Rara vez",BI22)))</formula>
    </cfRule>
  </conditionalFormatting>
  <conditionalFormatting sqref="BI22">
    <cfRule type="containsText" dxfId="298" priority="501" operator="containsText" text="Improbable">
      <formula>NOT(ISERROR(SEARCH("Improbable",BI22)))</formula>
    </cfRule>
  </conditionalFormatting>
  <conditionalFormatting sqref="BI22">
    <cfRule type="containsText" dxfId="297" priority="502" operator="containsText" text="Probable">
      <formula>NOT(ISERROR(SEARCH("Probable",BI22)))</formula>
    </cfRule>
  </conditionalFormatting>
  <conditionalFormatting sqref="BI22">
    <cfRule type="containsText" dxfId="296" priority="503" operator="containsText" text="Casi seguro">
      <formula>NOT(ISERROR(SEARCH("Casi seguro",BI22)))</formula>
    </cfRule>
  </conditionalFormatting>
  <conditionalFormatting sqref="BI22">
    <cfRule type="cellIs" dxfId="295" priority="504" operator="equal">
      <formula>"Posible"</formula>
    </cfRule>
  </conditionalFormatting>
  <conditionalFormatting sqref="BK22">
    <cfRule type="containsText" dxfId="294" priority="496" operator="containsText" text="Extremo">
      <formula>NOT(ISERROR(SEARCH(("Extremo"),(BK22))))</formula>
    </cfRule>
  </conditionalFormatting>
  <conditionalFormatting sqref="BK22">
    <cfRule type="containsText" dxfId="293" priority="497" operator="containsText" text="Alto">
      <formula>NOT(ISERROR(SEARCH(("Alto"),(BK22))))</formula>
    </cfRule>
  </conditionalFormatting>
  <conditionalFormatting sqref="BK22">
    <cfRule type="containsText" dxfId="292" priority="498" operator="containsText" text="Moderado">
      <formula>NOT(ISERROR(SEARCH(("Moderado"),(BK22))))</formula>
    </cfRule>
  </conditionalFormatting>
  <conditionalFormatting sqref="BK22">
    <cfRule type="containsText" dxfId="291" priority="499" operator="containsText" text="Bajo">
      <formula>NOT(ISERROR(SEARCH(("Bajo"),(BK22))))</formula>
    </cfRule>
  </conditionalFormatting>
  <conditionalFormatting sqref="BB24:BE24">
    <cfRule type="containsText" dxfId="290" priority="493" operator="containsText" text="Débil">
      <formula>NOT(ISERROR(SEARCH("Débil",BB24)))</formula>
    </cfRule>
  </conditionalFormatting>
  <conditionalFormatting sqref="BB24:BE24">
    <cfRule type="containsText" dxfId="289" priority="494" operator="containsText" text="Moderado">
      <formula>NOT(ISERROR(SEARCH("Moderado",BB24)))</formula>
    </cfRule>
  </conditionalFormatting>
  <conditionalFormatting sqref="BB24:BE24">
    <cfRule type="containsText" dxfId="288" priority="495" operator="containsText" text="Fuerte">
      <formula>NOT(ISERROR(SEARCH("Fuerte",BB24)))</formula>
    </cfRule>
  </conditionalFormatting>
  <conditionalFormatting sqref="BH24">
    <cfRule type="containsText" dxfId="287" priority="490" operator="containsText" text="Débil">
      <formula>NOT(ISERROR(SEARCH("Débil",BH24)))</formula>
    </cfRule>
  </conditionalFormatting>
  <conditionalFormatting sqref="BH24">
    <cfRule type="containsText" dxfId="286" priority="491" operator="containsText" text="Moderado">
      <formula>NOT(ISERROR(SEARCH("Moderado",BH24)))</formula>
    </cfRule>
  </conditionalFormatting>
  <conditionalFormatting sqref="BH24">
    <cfRule type="containsText" dxfId="285" priority="492" operator="containsText" text="Fuerte">
      <formula>NOT(ISERROR(SEARCH("Fuerte",BH24)))</formula>
    </cfRule>
  </conditionalFormatting>
  <conditionalFormatting sqref="BI24">
    <cfRule type="containsText" dxfId="284" priority="485" operator="containsText" text="Rara vez">
      <formula>NOT(ISERROR(SEARCH("Rara vez",BI24)))</formula>
    </cfRule>
  </conditionalFormatting>
  <conditionalFormatting sqref="BI24">
    <cfRule type="containsText" dxfId="283" priority="486" operator="containsText" text="Improbable">
      <formula>NOT(ISERROR(SEARCH("Improbable",BI24)))</formula>
    </cfRule>
  </conditionalFormatting>
  <conditionalFormatting sqref="BI24">
    <cfRule type="containsText" dxfId="282" priority="487" operator="containsText" text="Probable">
      <formula>NOT(ISERROR(SEARCH("Probable",BI24)))</formula>
    </cfRule>
  </conditionalFormatting>
  <conditionalFormatting sqref="BI24">
    <cfRule type="containsText" dxfId="281" priority="488" operator="containsText" text="Casi seguro">
      <formula>NOT(ISERROR(SEARCH("Casi seguro",BI24)))</formula>
    </cfRule>
  </conditionalFormatting>
  <conditionalFormatting sqref="BI24">
    <cfRule type="cellIs" dxfId="280" priority="489" operator="equal">
      <formula>"Posible"</formula>
    </cfRule>
  </conditionalFormatting>
  <conditionalFormatting sqref="BK24">
    <cfRule type="containsText" dxfId="279" priority="482" operator="containsText" text="Alto">
      <formula>NOT(ISERROR(SEARCH(("Alto"),(BK24))))</formula>
    </cfRule>
  </conditionalFormatting>
  <conditionalFormatting sqref="BK24">
    <cfRule type="containsText" dxfId="278" priority="483" operator="containsText" text="Moderado">
      <formula>NOT(ISERROR(SEARCH(("Moderado"),(BK24))))</formula>
    </cfRule>
  </conditionalFormatting>
  <conditionalFormatting sqref="BK24">
    <cfRule type="containsText" dxfId="277" priority="484" operator="containsText" text="Bajo">
      <formula>NOT(ISERROR(SEARCH(("Bajo"),(BK24))))</formula>
    </cfRule>
  </conditionalFormatting>
  <conditionalFormatting sqref="AE15:AE16">
    <cfRule type="containsText" dxfId="276" priority="264" operator="containsText" text="Catastrófico">
      <formula>NOT(ISERROR(SEARCH("Catastrófico",AE15)))</formula>
    </cfRule>
  </conditionalFormatting>
  <conditionalFormatting sqref="AE15:AE16">
    <cfRule type="containsText" dxfId="275" priority="265" operator="containsText" text="Mayor">
      <formula>NOT(ISERROR(SEARCH("Mayor",AE15)))</formula>
    </cfRule>
  </conditionalFormatting>
  <conditionalFormatting sqref="AE15:AE16">
    <cfRule type="containsText" dxfId="274" priority="266" operator="containsText" text="Moderado">
      <formula>NOT(ISERROR(SEARCH("Moderado",AE15)))</formula>
    </cfRule>
  </conditionalFormatting>
  <conditionalFormatting sqref="AE15:AE16">
    <cfRule type="containsText" dxfId="273" priority="267" operator="containsText" text="Menor">
      <formula>NOT(ISERROR(SEARCH("Menor",AE15)))</formula>
    </cfRule>
  </conditionalFormatting>
  <conditionalFormatting sqref="AE15:AE16">
    <cfRule type="containsText" dxfId="272" priority="268" operator="containsText" text="Leve">
      <formula>NOT(ISERROR(SEARCH("Leve",AE15)))</formula>
    </cfRule>
  </conditionalFormatting>
  <conditionalFormatting sqref="K15:K16">
    <cfRule type="containsText" dxfId="271" priority="273" operator="containsText" text="Muy Baja">
      <formula>NOT(ISERROR(SEARCH("Muy Baja",K15)))</formula>
    </cfRule>
  </conditionalFormatting>
  <conditionalFormatting sqref="K15:K16">
    <cfRule type="containsText" dxfId="270" priority="274" operator="containsText" text="Baja">
      <formula>NOT(ISERROR(SEARCH("Baja",K15)))</formula>
    </cfRule>
  </conditionalFormatting>
  <conditionalFormatting sqref="K15:K16">
    <cfRule type="containsText" dxfId="269" priority="275" operator="containsText" text="A l t a">
      <formula>NOT(ISERROR(SEARCH("A l t a",K15)))</formula>
    </cfRule>
  </conditionalFormatting>
  <conditionalFormatting sqref="K15:K16">
    <cfRule type="containsText" dxfId="268" priority="276" operator="containsText" text="Muy Alta">
      <formula>NOT(ISERROR(SEARCH("Muy Alta",K15)))</formula>
    </cfRule>
  </conditionalFormatting>
  <conditionalFormatting sqref="K15:K16">
    <cfRule type="cellIs" dxfId="267" priority="277" operator="equal">
      <formula>"Media"</formula>
    </cfRule>
  </conditionalFormatting>
  <conditionalFormatting sqref="AD15">
    <cfRule type="containsText" dxfId="266" priority="278" operator="containsText" text="Muy Baja">
      <formula>NOT(ISERROR(SEARCH("Muy Baja",AD15)))</formula>
    </cfRule>
  </conditionalFormatting>
  <conditionalFormatting sqref="AD15">
    <cfRule type="containsText" dxfId="265" priority="279" operator="containsText" text="Baja">
      <formula>NOT(ISERROR(SEARCH("Baja",AD15)))</formula>
    </cfRule>
  </conditionalFormatting>
  <conditionalFormatting sqref="AD15">
    <cfRule type="containsText" dxfId="264" priority="280" operator="containsText" text="A l t a">
      <formula>NOT(ISERROR(SEARCH("A l t a",AD15)))</formula>
    </cfRule>
  </conditionalFormatting>
  <conditionalFormatting sqref="AD15">
    <cfRule type="containsText" dxfId="263" priority="281" operator="containsText" text="Muy Alta">
      <formula>NOT(ISERROR(SEARCH("Muy Alta",AD15)))</formula>
    </cfRule>
  </conditionalFormatting>
  <conditionalFormatting sqref="AD15">
    <cfRule type="cellIs" dxfId="262" priority="282" operator="equal">
      <formula>"Media"</formula>
    </cfRule>
  </conditionalFormatting>
  <conditionalFormatting sqref="AE18">
    <cfRule type="containsText" dxfId="261" priority="283" operator="containsText" text="Catastrófico">
      <formula>NOT(ISERROR(SEARCH("Catastrófico",AE18)))</formula>
    </cfRule>
  </conditionalFormatting>
  <conditionalFormatting sqref="AE18">
    <cfRule type="containsText" dxfId="260" priority="284" operator="containsText" text="Mayor">
      <formula>NOT(ISERROR(SEARCH("Mayor",AE18)))</formula>
    </cfRule>
  </conditionalFormatting>
  <conditionalFormatting sqref="AE18">
    <cfRule type="containsText" dxfId="259" priority="285" operator="containsText" text="Moderado">
      <formula>NOT(ISERROR(SEARCH("Moderado",AE18)))</formula>
    </cfRule>
  </conditionalFormatting>
  <conditionalFormatting sqref="AE18">
    <cfRule type="containsText" dxfId="258" priority="286" operator="containsText" text="Menor">
      <formula>NOT(ISERROR(SEARCH("Menor",AE18)))</formula>
    </cfRule>
  </conditionalFormatting>
  <conditionalFormatting sqref="AE18">
    <cfRule type="containsText" dxfId="257" priority="287" operator="containsText" text="Leve">
      <formula>NOT(ISERROR(SEARCH("Leve",AE18)))</formula>
    </cfRule>
  </conditionalFormatting>
  <conditionalFormatting sqref="AI18">
    <cfRule type="containsText" dxfId="256" priority="288" operator="containsText" text="Extremo">
      <formula>NOT(ISERROR(SEARCH("Extremo",AI18)))</formula>
    </cfRule>
  </conditionalFormatting>
  <conditionalFormatting sqref="AI18">
    <cfRule type="containsText" dxfId="255" priority="289" operator="containsText" text="Alto">
      <formula>NOT(ISERROR(SEARCH("Alto",AI18)))</formula>
    </cfRule>
  </conditionalFormatting>
  <conditionalFormatting sqref="AI18">
    <cfRule type="containsText" dxfId="254" priority="290" operator="containsText" text="Moderado">
      <formula>NOT(ISERROR(SEARCH("Moderado",AI18)))</formula>
    </cfRule>
  </conditionalFormatting>
  <conditionalFormatting sqref="AI18">
    <cfRule type="containsText" dxfId="253" priority="291" operator="containsText" text="Bajo">
      <formula>NOT(ISERROR(SEARCH("Bajo",AI18)))</formula>
    </cfRule>
  </conditionalFormatting>
  <conditionalFormatting sqref="K18">
    <cfRule type="containsText" dxfId="252" priority="292" operator="containsText" text="Muy Baja">
      <formula>NOT(ISERROR(SEARCH("Muy Baja",K18)))</formula>
    </cfRule>
  </conditionalFormatting>
  <conditionalFormatting sqref="K18">
    <cfRule type="containsText" dxfId="251" priority="293" operator="containsText" text="Baja">
      <formula>NOT(ISERROR(SEARCH("Baja",K18)))</formula>
    </cfRule>
  </conditionalFormatting>
  <conditionalFormatting sqref="K18">
    <cfRule type="containsText" dxfId="250" priority="294" operator="containsText" text="A l t a">
      <formula>NOT(ISERROR(SEARCH("A l t a",K18)))</formula>
    </cfRule>
  </conditionalFormatting>
  <conditionalFormatting sqref="K18">
    <cfRule type="containsText" dxfId="249" priority="295" operator="containsText" text="Muy Alta">
      <formula>NOT(ISERROR(SEARCH("Muy Alta",K18)))</formula>
    </cfRule>
  </conditionalFormatting>
  <conditionalFormatting sqref="K18">
    <cfRule type="cellIs" dxfId="248" priority="296" operator="equal">
      <formula>"Media"</formula>
    </cfRule>
  </conditionalFormatting>
  <conditionalFormatting sqref="L18:AD18">
    <cfRule type="containsText" dxfId="247" priority="297" operator="containsText" text="Muy Baja">
      <formula>NOT(ISERROR(SEARCH("Muy Baja",L18)))</formula>
    </cfRule>
  </conditionalFormatting>
  <conditionalFormatting sqref="L18:AD18">
    <cfRule type="containsText" dxfId="246" priority="298" operator="containsText" text="Baja">
      <formula>NOT(ISERROR(SEARCH("Baja",L18)))</formula>
    </cfRule>
  </conditionalFormatting>
  <conditionalFormatting sqref="L18:AD18">
    <cfRule type="containsText" dxfId="245" priority="299" operator="containsText" text="A l t a">
      <formula>NOT(ISERROR(SEARCH("A l t a",L18)))</formula>
    </cfRule>
  </conditionalFormatting>
  <conditionalFormatting sqref="L18:AD18">
    <cfRule type="containsText" dxfId="244" priority="300" operator="containsText" text="Muy Alta">
      <formula>NOT(ISERROR(SEARCH("Muy Alta",L18)))</formula>
    </cfRule>
  </conditionalFormatting>
  <conditionalFormatting sqref="L18:AD18">
    <cfRule type="cellIs" dxfId="243" priority="301" operator="equal">
      <formula>"Media"</formula>
    </cfRule>
  </conditionalFormatting>
  <conditionalFormatting sqref="L15:AC16">
    <cfRule type="containsText" dxfId="242" priority="315" operator="containsText" text="Muy Baja">
      <formula>NOT(ISERROR(SEARCH("Muy Baja",L15)))</formula>
    </cfRule>
  </conditionalFormatting>
  <conditionalFormatting sqref="L15:AC16">
    <cfRule type="containsText" dxfId="241" priority="316" operator="containsText" text="Baja">
      <formula>NOT(ISERROR(SEARCH("Baja",L15)))</formula>
    </cfRule>
  </conditionalFormatting>
  <conditionalFormatting sqref="L15:AC16">
    <cfRule type="containsText" dxfId="240" priority="317" operator="containsText" text="A l t a">
      <formula>NOT(ISERROR(SEARCH("A l t a",L15)))</formula>
    </cfRule>
  </conditionalFormatting>
  <conditionalFormatting sqref="L15:AC16">
    <cfRule type="containsText" dxfId="239" priority="318" operator="containsText" text="Muy Alta">
      <formula>NOT(ISERROR(SEARCH("Muy Alta",L15)))</formula>
    </cfRule>
  </conditionalFormatting>
  <conditionalFormatting sqref="L15:AC16">
    <cfRule type="cellIs" dxfId="238" priority="319" operator="equal">
      <formula>"Media"</formula>
    </cfRule>
  </conditionalFormatting>
  <conditionalFormatting sqref="BK15">
    <cfRule type="containsText" dxfId="237" priority="226" operator="containsText" text="Extremo">
      <formula>NOT(ISERROR(SEARCH("Extremo",BK15)))</formula>
    </cfRule>
  </conditionalFormatting>
  <conditionalFormatting sqref="BK15">
    <cfRule type="containsText" dxfId="236" priority="227" operator="containsText" text="Alto">
      <formula>NOT(ISERROR(SEARCH("Alto",BK15)))</formula>
    </cfRule>
  </conditionalFormatting>
  <conditionalFormatting sqref="BK15">
    <cfRule type="containsText" dxfId="235" priority="228" operator="containsText" text="Moderado">
      <formula>NOT(ISERROR(SEARCH("Moderado",BK15)))</formula>
    </cfRule>
  </conditionalFormatting>
  <conditionalFormatting sqref="BK15">
    <cfRule type="containsText" dxfId="234" priority="229" operator="containsText" text="Bajo">
      <formula>NOT(ISERROR(SEARCH("Bajo",BK15)))</formula>
    </cfRule>
  </conditionalFormatting>
  <conditionalFormatting sqref="J15">
    <cfRule type="containsText" dxfId="233" priority="343" operator="containsText" text="Muy Baja">
      <formula>NOT(ISERROR(SEARCH("Muy Baja",J15)))</formula>
    </cfRule>
  </conditionalFormatting>
  <conditionalFormatting sqref="J15">
    <cfRule type="containsText" dxfId="232" priority="344" operator="containsText" text="Baja">
      <formula>NOT(ISERROR(SEARCH("Baja",J15)))</formula>
    </cfRule>
  </conditionalFormatting>
  <conditionalFormatting sqref="J15">
    <cfRule type="containsText" dxfId="231" priority="345" operator="containsText" text="A l t a">
      <formula>NOT(ISERROR(SEARCH("A l t a",J15)))</formula>
    </cfRule>
  </conditionalFormatting>
  <conditionalFormatting sqref="J15">
    <cfRule type="containsText" dxfId="230" priority="346" operator="containsText" text="Muy Alta">
      <formula>NOT(ISERROR(SEARCH("Muy Alta",J15)))</formula>
    </cfRule>
  </conditionalFormatting>
  <conditionalFormatting sqref="J15">
    <cfRule type="cellIs" dxfId="229" priority="347" operator="equal">
      <formula>"Media"</formula>
    </cfRule>
  </conditionalFormatting>
  <conditionalFormatting sqref="J18">
    <cfRule type="containsText" dxfId="228" priority="352" operator="containsText" text="Muy Baja">
      <formula>NOT(ISERROR(SEARCH("Muy Baja",J18)))</formula>
    </cfRule>
  </conditionalFormatting>
  <conditionalFormatting sqref="J18">
    <cfRule type="containsText" dxfId="227" priority="353" operator="containsText" text="Baja">
      <formula>NOT(ISERROR(SEARCH("Baja",J18)))</formula>
    </cfRule>
  </conditionalFormatting>
  <conditionalFormatting sqref="J18">
    <cfRule type="containsText" dxfId="226" priority="354" operator="containsText" text="A l t a">
      <formula>NOT(ISERROR(SEARCH("A l t a",J18)))</formula>
    </cfRule>
  </conditionalFormatting>
  <conditionalFormatting sqref="J18">
    <cfRule type="containsText" dxfId="225" priority="355" operator="containsText" text="Muy Alta">
      <formula>NOT(ISERROR(SEARCH("Muy Alta",J18)))</formula>
    </cfRule>
  </conditionalFormatting>
  <conditionalFormatting sqref="J18">
    <cfRule type="cellIs" dxfId="224" priority="356" operator="equal">
      <formula>"Media"</formula>
    </cfRule>
  </conditionalFormatting>
  <conditionalFormatting sqref="AH18">
    <cfRule type="containsText" dxfId="223" priority="357" operator="containsText" text="Extremo">
      <formula>NOT(ISERROR(SEARCH("Extremo",AH18)))</formula>
    </cfRule>
  </conditionalFormatting>
  <conditionalFormatting sqref="AH18">
    <cfRule type="containsText" dxfId="222" priority="358" operator="containsText" text="Alto">
      <formula>NOT(ISERROR(SEARCH("Alto",AH18)))</formula>
    </cfRule>
  </conditionalFormatting>
  <conditionalFormatting sqref="AH18">
    <cfRule type="containsText" dxfId="221" priority="359" operator="containsText" text="Moderado">
      <formula>NOT(ISERROR(SEARCH("Moderado",AH18)))</formula>
    </cfRule>
  </conditionalFormatting>
  <conditionalFormatting sqref="AH18">
    <cfRule type="containsText" dxfId="220" priority="360" operator="containsText" text="Bajo">
      <formula>NOT(ISERROR(SEARCH("Bajo",AH18)))</formula>
    </cfRule>
  </conditionalFormatting>
  <conditionalFormatting sqref="I15 I18">
    <cfRule type="containsText" dxfId="219" priority="361" operator="containsText" text="Rara vez">
      <formula>NOT(ISERROR(SEARCH("Rara vez",I15)))</formula>
    </cfRule>
  </conditionalFormatting>
  <conditionalFormatting sqref="I15 I18">
    <cfRule type="containsText" dxfId="218" priority="362" operator="containsText" text="Improbable">
      <formula>NOT(ISERROR(SEARCH("Improbable",I15)))</formula>
    </cfRule>
  </conditionalFormatting>
  <conditionalFormatting sqref="I15 I18">
    <cfRule type="containsText" dxfId="217" priority="363" operator="containsText" text="Probable">
      <formula>NOT(ISERROR(SEARCH("Probable",I15)))</formula>
    </cfRule>
  </conditionalFormatting>
  <conditionalFormatting sqref="I15 I18">
    <cfRule type="containsText" dxfId="216" priority="364" operator="containsText" text="Casi seguro">
      <formula>NOT(ISERROR(SEARCH("Casi seguro",I15)))</formula>
    </cfRule>
  </conditionalFormatting>
  <conditionalFormatting sqref="I15 I18">
    <cfRule type="cellIs" dxfId="215" priority="365" operator="equal">
      <formula>"Posible"</formula>
    </cfRule>
  </conditionalFormatting>
  <conditionalFormatting sqref="BF18:BG18">
    <cfRule type="containsText" dxfId="214" priority="366" operator="containsText" text="Débil">
      <formula>NOT(ISERROR(SEARCH("Débil",BF18)))</formula>
    </cfRule>
  </conditionalFormatting>
  <conditionalFormatting sqref="BF18:BG18">
    <cfRule type="containsText" dxfId="213" priority="367" operator="containsText" text="Moderado">
      <formula>NOT(ISERROR(SEARCH("Moderado",BF18)))</formula>
    </cfRule>
  </conditionalFormatting>
  <conditionalFormatting sqref="BF18:BG18">
    <cfRule type="containsText" dxfId="212" priority="368" operator="containsText" text="Fuerte">
      <formula>NOT(ISERROR(SEARCH("Fuerte",BF18)))</formula>
    </cfRule>
  </conditionalFormatting>
  <conditionalFormatting sqref="AG15">
    <cfRule type="containsText" dxfId="211" priority="373" operator="containsText" text="Extremo">
      <formula>NOT(ISERROR(SEARCH("Extremo",AG15)))</formula>
    </cfRule>
  </conditionalFormatting>
  <conditionalFormatting sqref="AG15">
    <cfRule type="containsText" dxfId="210" priority="374" operator="containsText" text="Alto">
      <formula>NOT(ISERROR(SEARCH("Alto",AG15)))</formula>
    </cfRule>
  </conditionalFormatting>
  <conditionalFormatting sqref="AG15">
    <cfRule type="containsText" dxfId="209" priority="375" operator="containsText" text="Moderado">
      <formula>NOT(ISERROR(SEARCH("Moderado",AG15)))</formula>
    </cfRule>
  </conditionalFormatting>
  <conditionalFormatting sqref="AG15">
    <cfRule type="containsText" dxfId="208" priority="376" operator="containsText" text="Bajo">
      <formula>NOT(ISERROR(SEARCH("Bajo",AG15)))</formula>
    </cfRule>
  </conditionalFormatting>
  <conditionalFormatting sqref="AG18">
    <cfRule type="containsText" dxfId="207" priority="377" operator="containsText" text="Extremo">
      <formula>NOT(ISERROR(SEARCH("Extremo",AG18)))</formula>
    </cfRule>
  </conditionalFormatting>
  <conditionalFormatting sqref="AG18">
    <cfRule type="containsText" dxfId="206" priority="378" operator="containsText" text="Alto">
      <formula>NOT(ISERROR(SEARCH("Alto",AG18)))</formula>
    </cfRule>
  </conditionalFormatting>
  <conditionalFormatting sqref="AG18">
    <cfRule type="containsText" dxfId="205" priority="379" operator="containsText" text="Moderado">
      <formula>NOT(ISERROR(SEARCH("Moderado",AG18)))</formula>
    </cfRule>
  </conditionalFormatting>
  <conditionalFormatting sqref="AG18">
    <cfRule type="containsText" dxfId="204" priority="380" operator="containsText" text="Bajo">
      <formula>NOT(ISERROR(SEARCH("Bajo",AG18)))</formula>
    </cfRule>
  </conditionalFormatting>
  <conditionalFormatting sqref="BH18">
    <cfRule type="containsText" dxfId="203" priority="397" operator="containsText" text="Débil">
      <formula>NOT(ISERROR(SEARCH("Débil",BH18)))</formula>
    </cfRule>
  </conditionalFormatting>
  <conditionalFormatting sqref="BH18">
    <cfRule type="containsText" dxfId="202" priority="398" operator="containsText" text="Moderado">
      <formula>NOT(ISERROR(SEARCH("Moderado",BH18)))</formula>
    </cfRule>
  </conditionalFormatting>
  <conditionalFormatting sqref="BH18">
    <cfRule type="containsText" dxfId="201" priority="399" operator="containsText" text="Fuerte">
      <formula>NOT(ISERROR(SEARCH("Fuerte",BH18)))</formula>
    </cfRule>
  </conditionalFormatting>
  <conditionalFormatting sqref="BI18">
    <cfRule type="containsText" dxfId="200" priority="400" operator="containsText" text="Rara vez">
      <formula>NOT(ISERROR(SEARCH("Rara vez",BI18)))</formula>
    </cfRule>
  </conditionalFormatting>
  <conditionalFormatting sqref="BI18">
    <cfRule type="containsText" dxfId="199" priority="401" operator="containsText" text="Improbable">
      <formula>NOT(ISERROR(SEARCH("Improbable",BI18)))</formula>
    </cfRule>
  </conditionalFormatting>
  <conditionalFormatting sqref="BI18">
    <cfRule type="containsText" dxfId="198" priority="402" operator="containsText" text="Probable">
      <formula>NOT(ISERROR(SEARCH("Probable",BI18)))</formula>
    </cfRule>
  </conditionalFormatting>
  <conditionalFormatting sqref="BI18">
    <cfRule type="containsText" dxfId="197" priority="403" operator="containsText" text="Casi seguro">
      <formula>NOT(ISERROR(SEARCH("Casi seguro",BI18)))</formula>
    </cfRule>
  </conditionalFormatting>
  <conditionalFormatting sqref="BI18">
    <cfRule type="cellIs" dxfId="196" priority="404" operator="equal">
      <formula>"Posible"</formula>
    </cfRule>
  </conditionalFormatting>
  <conditionalFormatting sqref="BJ18">
    <cfRule type="containsText" dxfId="195" priority="423" operator="containsText" text="Rara vez">
      <formula>NOT(ISERROR(SEARCH("Rara vez",BJ18)))</formula>
    </cfRule>
  </conditionalFormatting>
  <conditionalFormatting sqref="BJ18">
    <cfRule type="containsText" dxfId="194" priority="424" operator="containsText" text="Improbable">
      <formula>NOT(ISERROR(SEARCH("Improbable",BJ18)))</formula>
    </cfRule>
  </conditionalFormatting>
  <conditionalFormatting sqref="BJ18">
    <cfRule type="containsText" dxfId="193" priority="425" operator="containsText" text="Probable">
      <formula>NOT(ISERROR(SEARCH("Probable",BJ18)))</formula>
    </cfRule>
  </conditionalFormatting>
  <conditionalFormatting sqref="BJ18">
    <cfRule type="containsText" dxfId="192" priority="426" operator="containsText" text="Casi seguro">
      <formula>NOT(ISERROR(SEARCH("Casi seguro",BJ18)))</formula>
    </cfRule>
  </conditionalFormatting>
  <conditionalFormatting sqref="BJ18">
    <cfRule type="cellIs" dxfId="191" priority="427" operator="equal">
      <formula>"Posible"</formula>
    </cfRule>
  </conditionalFormatting>
  <conditionalFormatting sqref="BK18">
    <cfRule type="containsText" dxfId="190" priority="428" operator="containsText" text="Extremo">
      <formula>NOT(ISERROR(SEARCH("Extremo",BK18)))</formula>
    </cfRule>
  </conditionalFormatting>
  <conditionalFormatting sqref="BK18">
    <cfRule type="containsText" dxfId="189" priority="429" operator="containsText" text="Alto">
      <formula>NOT(ISERROR(SEARCH("Alto",BK18)))</formula>
    </cfRule>
  </conditionalFormatting>
  <conditionalFormatting sqref="BK18">
    <cfRule type="containsText" dxfId="188" priority="430" operator="containsText" text="Moderado">
      <formula>NOT(ISERROR(SEARCH("Moderado",BK18)))</formula>
    </cfRule>
  </conditionalFormatting>
  <conditionalFormatting sqref="BK18">
    <cfRule type="containsText" dxfId="187" priority="431" operator="containsText" text="Bajo">
      <formula>NOT(ISERROR(SEARCH("Bajo",BK18)))</formula>
    </cfRule>
  </conditionalFormatting>
  <conditionalFormatting sqref="AZ18:BE18">
    <cfRule type="containsText" dxfId="186" priority="462" operator="containsText" text="Débil">
      <formula>NOT(ISERROR(SEARCH("Débil",AZ18)))</formula>
    </cfRule>
  </conditionalFormatting>
  <conditionalFormatting sqref="AZ18:BE18">
    <cfRule type="containsText" dxfId="185" priority="463" operator="containsText" text="Moderado">
      <formula>NOT(ISERROR(SEARCH("Moderado",AZ18)))</formula>
    </cfRule>
  </conditionalFormatting>
  <conditionalFormatting sqref="AZ18:BE18">
    <cfRule type="containsText" dxfId="184" priority="464" operator="containsText" text="Fuerte">
      <formula>NOT(ISERROR(SEARCH("Fuerte",AZ18)))</formula>
    </cfRule>
  </conditionalFormatting>
  <conditionalFormatting sqref="AZ19:BE19">
    <cfRule type="containsText" dxfId="183" priority="468" operator="containsText" text="Débil">
      <formula>NOT(ISERROR(SEARCH("Débil",AZ19)))</formula>
    </cfRule>
  </conditionalFormatting>
  <conditionalFormatting sqref="AZ19:BE19">
    <cfRule type="containsText" dxfId="182" priority="469" operator="containsText" text="Moderado">
      <formula>NOT(ISERROR(SEARCH("Moderado",AZ19)))</formula>
    </cfRule>
  </conditionalFormatting>
  <conditionalFormatting sqref="AZ19:BE19">
    <cfRule type="containsText" dxfId="181" priority="470" operator="containsText" text="Fuerte">
      <formula>NOT(ISERROR(SEARCH("Fuerte",AZ19)))</formula>
    </cfRule>
  </conditionalFormatting>
  <conditionalFormatting sqref="AI13">
    <cfRule type="containsText" dxfId="180" priority="248" operator="containsText" text="Extremo">
      <formula>NOT(ISERROR(SEARCH(("Extremo"),(AI13))))</formula>
    </cfRule>
  </conditionalFormatting>
  <conditionalFormatting sqref="AI13">
    <cfRule type="containsText" dxfId="179" priority="249" operator="containsText" text="Alto">
      <formula>NOT(ISERROR(SEARCH(("Alto"),(AI13))))</formula>
    </cfRule>
  </conditionalFormatting>
  <conditionalFormatting sqref="AI13">
    <cfRule type="containsText" dxfId="178" priority="250" operator="containsText" text="Moderado">
      <formula>NOT(ISERROR(SEARCH(("Moderado"),(AI13))))</formula>
    </cfRule>
  </conditionalFormatting>
  <conditionalFormatting sqref="AI13">
    <cfRule type="containsText" dxfId="177" priority="251" operator="containsText" text="Bajo">
      <formula>NOT(ISERROR(SEARCH(("Bajo"),(AI13))))</formula>
    </cfRule>
  </conditionalFormatting>
  <conditionalFormatting sqref="AI14">
    <cfRule type="containsText" dxfId="176" priority="252" operator="containsText" text="Extremo">
      <formula>NOT(ISERROR(SEARCH(("Extremo"),(AI14))))</formula>
    </cfRule>
  </conditionalFormatting>
  <conditionalFormatting sqref="AI14">
    <cfRule type="containsText" dxfId="175" priority="253" operator="containsText" text="Alto">
      <formula>NOT(ISERROR(SEARCH(("Alto"),(AI14))))</formula>
    </cfRule>
  </conditionalFormatting>
  <conditionalFormatting sqref="AI14">
    <cfRule type="containsText" dxfId="174" priority="254" operator="containsText" text="Moderado">
      <formula>NOT(ISERROR(SEARCH(("Moderado"),(AI14))))</formula>
    </cfRule>
  </conditionalFormatting>
  <conditionalFormatting sqref="AI14">
    <cfRule type="containsText" dxfId="173" priority="255" operator="containsText" text="Bajo">
      <formula>NOT(ISERROR(SEARCH(("Bajo"),(AI14))))</formula>
    </cfRule>
  </conditionalFormatting>
  <conditionalFormatting sqref="AH13:AH14">
    <cfRule type="containsText" dxfId="172" priority="256" operator="containsText" text="Extremo">
      <formula>NOT(ISERROR(SEARCH(("Extremo"),(AH13))))</formula>
    </cfRule>
  </conditionalFormatting>
  <conditionalFormatting sqref="AH13:AH14">
    <cfRule type="containsText" dxfId="171" priority="257" operator="containsText" text="Alto">
      <formula>NOT(ISERROR(SEARCH(("Alto"),(AH13))))</formula>
    </cfRule>
  </conditionalFormatting>
  <conditionalFormatting sqref="AH13:AH14">
    <cfRule type="containsText" dxfId="170" priority="258" operator="containsText" text="Moderado">
      <formula>NOT(ISERROR(SEARCH(("Moderado"),(AH13))))</formula>
    </cfRule>
  </conditionalFormatting>
  <conditionalFormatting sqref="AH13:AH14">
    <cfRule type="containsText" dxfId="169" priority="259" operator="containsText" text="Bajo">
      <formula>NOT(ISERROR(SEARCH(("Bajo"),(AH13))))</formula>
    </cfRule>
  </conditionalFormatting>
  <conditionalFormatting sqref="AI15">
    <cfRule type="containsText" dxfId="168" priority="194" operator="containsText" text="Extremo">
      <formula>NOT(ISERROR(SEARCH("Extremo",AI15)))</formula>
    </cfRule>
  </conditionalFormatting>
  <conditionalFormatting sqref="AI15">
    <cfRule type="containsText" dxfId="167" priority="195" operator="containsText" text="Alto">
      <formula>NOT(ISERROR(SEARCH("Alto",AI15)))</formula>
    </cfRule>
  </conditionalFormatting>
  <conditionalFormatting sqref="AI15">
    <cfRule type="containsText" dxfId="166" priority="196" operator="containsText" text="Moderado">
      <formula>NOT(ISERROR(SEARCH("Moderado",AI15)))</formula>
    </cfRule>
  </conditionalFormatting>
  <conditionalFormatting sqref="AI15">
    <cfRule type="containsText" dxfId="165" priority="197" operator="containsText" text="Bajo">
      <formula>NOT(ISERROR(SEARCH("Bajo",AI15)))</formula>
    </cfRule>
  </conditionalFormatting>
  <conditionalFormatting sqref="AI17">
    <cfRule type="containsText" dxfId="164" priority="198" operator="containsText" text="Extremo">
      <formula>NOT(ISERROR(SEARCH("Extremo",AI17)))</formula>
    </cfRule>
  </conditionalFormatting>
  <conditionalFormatting sqref="AI17">
    <cfRule type="containsText" dxfId="163" priority="199" operator="containsText" text="Alto">
      <formula>NOT(ISERROR(SEARCH("Alto",AI17)))</formula>
    </cfRule>
  </conditionalFormatting>
  <conditionalFormatting sqref="AI17">
    <cfRule type="containsText" dxfId="162" priority="200" operator="containsText" text="Moderado">
      <formula>NOT(ISERROR(SEARCH("Moderado",AI17)))</formula>
    </cfRule>
  </conditionalFormatting>
  <conditionalFormatting sqref="AI17">
    <cfRule type="containsText" dxfId="161" priority="201" operator="containsText" text="Bajo">
      <formula>NOT(ISERROR(SEARCH("Bajo",AI17)))</formula>
    </cfRule>
  </conditionalFormatting>
  <conditionalFormatting sqref="AI16">
    <cfRule type="containsText" dxfId="160" priority="202" operator="containsText" text="Extremo">
      <formula>NOT(ISERROR(SEARCH("Extremo",AI16)))</formula>
    </cfRule>
  </conditionalFormatting>
  <conditionalFormatting sqref="AI16">
    <cfRule type="containsText" dxfId="159" priority="203" operator="containsText" text="Alto">
      <formula>NOT(ISERROR(SEARCH("Alto",AI16)))</formula>
    </cfRule>
  </conditionalFormatting>
  <conditionalFormatting sqref="AI16">
    <cfRule type="containsText" dxfId="158" priority="204" operator="containsText" text="Moderado">
      <formula>NOT(ISERROR(SEARCH("Moderado",AI16)))</formula>
    </cfRule>
  </conditionalFormatting>
  <conditionalFormatting sqref="AI16">
    <cfRule type="containsText" dxfId="157" priority="205" operator="containsText" text="Bajo">
      <formula>NOT(ISERROR(SEARCH("Bajo",AI16)))</formula>
    </cfRule>
  </conditionalFormatting>
  <conditionalFormatting sqref="AH15">
    <cfRule type="containsText" dxfId="156" priority="206" operator="containsText" text="Extremo">
      <formula>NOT(ISERROR(SEARCH("Extremo",AH15)))</formula>
    </cfRule>
  </conditionalFormatting>
  <conditionalFormatting sqref="AH15">
    <cfRule type="containsText" dxfId="155" priority="207" operator="containsText" text="Alto">
      <formula>NOT(ISERROR(SEARCH("Alto",AH15)))</formula>
    </cfRule>
  </conditionalFormatting>
  <conditionalFormatting sqref="AH15">
    <cfRule type="containsText" dxfId="154" priority="208" operator="containsText" text="Moderado">
      <formula>NOT(ISERROR(SEARCH("Moderado",AH15)))</formula>
    </cfRule>
  </conditionalFormatting>
  <conditionalFormatting sqref="AH15">
    <cfRule type="containsText" dxfId="153" priority="209" operator="containsText" text="Bajo">
      <formula>NOT(ISERROR(SEARCH("Bajo",AH15)))</formula>
    </cfRule>
  </conditionalFormatting>
  <conditionalFormatting sqref="BF15:BG15">
    <cfRule type="containsText" dxfId="152" priority="210" operator="containsText" text="Débil">
      <formula>NOT(ISERROR(SEARCH("Débil",BF15)))</formula>
    </cfRule>
  </conditionalFormatting>
  <conditionalFormatting sqref="BF15:BG15">
    <cfRule type="containsText" dxfId="151" priority="211" operator="containsText" text="Moderado">
      <formula>NOT(ISERROR(SEARCH("Moderado",BF15)))</formula>
    </cfRule>
  </conditionalFormatting>
  <conditionalFormatting sqref="BF15:BG15">
    <cfRule type="containsText" dxfId="150" priority="212" operator="containsText" text="Fuerte">
      <formula>NOT(ISERROR(SEARCH("Fuerte",BF15)))</formula>
    </cfRule>
  </conditionalFormatting>
  <conditionalFormatting sqref="BH15">
    <cfRule type="containsText" dxfId="149" priority="213" operator="containsText" text="Débil">
      <formula>NOT(ISERROR(SEARCH("Débil",BH15)))</formula>
    </cfRule>
  </conditionalFormatting>
  <conditionalFormatting sqref="BH15">
    <cfRule type="containsText" dxfId="148" priority="214" operator="containsText" text="Moderado">
      <formula>NOT(ISERROR(SEARCH("Moderado",BH15)))</formula>
    </cfRule>
  </conditionalFormatting>
  <conditionalFormatting sqref="BH15">
    <cfRule type="containsText" dxfId="147" priority="215" operator="containsText" text="Fuerte">
      <formula>NOT(ISERROR(SEARCH("Fuerte",BH15)))</formula>
    </cfRule>
  </conditionalFormatting>
  <conditionalFormatting sqref="BI15">
    <cfRule type="containsText" dxfId="146" priority="216" operator="containsText" text="Rara vez">
      <formula>NOT(ISERROR(SEARCH("Rara vez",BI15)))</formula>
    </cfRule>
  </conditionalFormatting>
  <conditionalFormatting sqref="BI15">
    <cfRule type="containsText" dxfId="145" priority="217" operator="containsText" text="Improbable">
      <formula>NOT(ISERROR(SEARCH("Improbable",BI15)))</formula>
    </cfRule>
  </conditionalFormatting>
  <conditionalFormatting sqref="BI15">
    <cfRule type="containsText" dxfId="144" priority="218" operator="containsText" text="Probable">
      <formula>NOT(ISERROR(SEARCH("Probable",BI15)))</formula>
    </cfRule>
  </conditionalFormatting>
  <conditionalFormatting sqref="BI15">
    <cfRule type="containsText" dxfId="143" priority="219" operator="containsText" text="Casi seguro">
      <formula>NOT(ISERROR(SEARCH("Casi seguro",BI15)))</formula>
    </cfRule>
  </conditionalFormatting>
  <conditionalFormatting sqref="BI15">
    <cfRule type="cellIs" dxfId="142" priority="220" operator="equal">
      <formula>"Posible"</formula>
    </cfRule>
  </conditionalFormatting>
  <conditionalFormatting sqref="BJ15">
    <cfRule type="containsText" dxfId="141" priority="221" operator="containsText" text="Rara vez">
      <formula>NOT(ISERROR(SEARCH("Rara vez",BJ15)))</formula>
    </cfRule>
  </conditionalFormatting>
  <conditionalFormatting sqref="BJ15">
    <cfRule type="containsText" dxfId="140" priority="222" operator="containsText" text="Improbable">
      <formula>NOT(ISERROR(SEARCH("Improbable",BJ15)))</formula>
    </cfRule>
  </conditionalFormatting>
  <conditionalFormatting sqref="BJ15">
    <cfRule type="containsText" dxfId="139" priority="223" operator="containsText" text="Probable">
      <formula>NOT(ISERROR(SEARCH("Probable",BJ15)))</formula>
    </cfRule>
  </conditionalFormatting>
  <conditionalFormatting sqref="BJ15">
    <cfRule type="containsText" dxfId="138" priority="224" operator="containsText" text="Casi seguro">
      <formula>NOT(ISERROR(SEARCH("Casi seguro",BJ15)))</formula>
    </cfRule>
  </conditionalFormatting>
  <conditionalFormatting sqref="BJ15">
    <cfRule type="cellIs" dxfId="137" priority="225" operator="equal">
      <formula>"Posible"</formula>
    </cfRule>
  </conditionalFormatting>
  <conditionalFormatting sqref="AZ15:BE15">
    <cfRule type="containsText" dxfId="136" priority="230" operator="containsText" text="Débil">
      <formula>NOT(ISERROR(SEARCH("Débil",AZ15)))</formula>
    </cfRule>
  </conditionalFormatting>
  <conditionalFormatting sqref="AZ15:BE15">
    <cfRule type="containsText" dxfId="135" priority="231" operator="containsText" text="Moderado">
      <formula>NOT(ISERROR(SEARCH("Moderado",AZ15)))</formula>
    </cfRule>
  </conditionalFormatting>
  <conditionalFormatting sqref="AZ15:BE15">
    <cfRule type="containsText" dxfId="134" priority="232" operator="containsText" text="Fuerte">
      <formula>NOT(ISERROR(SEARCH("Fuerte",AZ15)))</formula>
    </cfRule>
  </conditionalFormatting>
  <conditionalFormatting sqref="AZ16:BE16">
    <cfRule type="containsText" dxfId="133" priority="236" operator="containsText" text="Débil">
      <formula>NOT(ISERROR(SEARCH("Débil",AZ16)))</formula>
    </cfRule>
  </conditionalFormatting>
  <conditionalFormatting sqref="AZ16:BE16">
    <cfRule type="containsText" dxfId="132" priority="237" operator="containsText" text="Moderado">
      <formula>NOT(ISERROR(SEARCH("Moderado",AZ16)))</formula>
    </cfRule>
  </conditionalFormatting>
  <conditionalFormatting sqref="AZ16:BE16">
    <cfRule type="containsText" dxfId="131" priority="238" operator="containsText" text="Fuerte">
      <formula>NOT(ISERROR(SEARCH("Fuerte",AZ16)))</formula>
    </cfRule>
  </conditionalFormatting>
  <conditionalFormatting sqref="AZ17:BE17">
    <cfRule type="containsText" dxfId="130" priority="242" operator="containsText" text="Débil">
      <formula>NOT(ISERROR(SEARCH("Débil",AZ17)))</formula>
    </cfRule>
  </conditionalFormatting>
  <conditionalFormatting sqref="AZ17:BE17">
    <cfRule type="containsText" dxfId="129" priority="243" operator="containsText" text="Moderado">
      <formula>NOT(ISERROR(SEARCH("Moderado",AZ17)))</formula>
    </cfRule>
  </conditionalFormatting>
  <conditionalFormatting sqref="AZ17:BE17">
    <cfRule type="containsText" dxfId="128" priority="244" operator="containsText" text="Fuerte">
      <formula>NOT(ISERROR(SEARCH("Fuerte",AZ17)))</formula>
    </cfRule>
  </conditionalFormatting>
  <conditionalFormatting sqref="AH20">
    <cfRule type="containsText" dxfId="127" priority="178" operator="containsText" text="Extremo">
      <formula>NOT(ISERROR(SEARCH(("Extremo"),(AH20))))</formula>
    </cfRule>
  </conditionalFormatting>
  <conditionalFormatting sqref="AH20">
    <cfRule type="containsText" dxfId="126" priority="179" operator="containsText" text="Alto">
      <formula>NOT(ISERROR(SEARCH(("Alto"),(AH20))))</formula>
    </cfRule>
  </conditionalFormatting>
  <conditionalFormatting sqref="AH20">
    <cfRule type="containsText" dxfId="125" priority="180" operator="containsText" text="Moderado">
      <formula>NOT(ISERROR(SEARCH(("Moderado"),(AH20))))</formula>
    </cfRule>
  </conditionalFormatting>
  <conditionalFormatting sqref="AH20">
    <cfRule type="containsText" dxfId="124" priority="181" operator="containsText" text="Bajo">
      <formula>NOT(ISERROR(SEARCH(("Bajo"),(AH20))))</formula>
    </cfRule>
  </conditionalFormatting>
  <conditionalFormatting sqref="AH22:AH23">
    <cfRule type="containsText" dxfId="123" priority="154" operator="containsText" text="Extremo">
      <formula>NOT(ISERROR(SEARCH(("Extremo"),(AH22))))</formula>
    </cfRule>
  </conditionalFormatting>
  <conditionalFormatting sqref="AH22:AH23">
    <cfRule type="containsText" dxfId="122" priority="155" operator="containsText" text="Alto">
      <formula>NOT(ISERROR(SEARCH(("Alto"),(AH22))))</formula>
    </cfRule>
  </conditionalFormatting>
  <conditionalFormatting sqref="AH22:AH23">
    <cfRule type="containsText" dxfId="121" priority="156" operator="containsText" text="Moderado">
      <formula>NOT(ISERROR(SEARCH(("Moderado"),(AH22))))</formula>
    </cfRule>
  </conditionalFormatting>
  <conditionalFormatting sqref="AH22:AH23">
    <cfRule type="containsText" dxfId="120" priority="157" operator="containsText" text="Bajo">
      <formula>NOT(ISERROR(SEARCH(("Bajo"),(AH22))))</formula>
    </cfRule>
  </conditionalFormatting>
  <conditionalFormatting sqref="AI23">
    <cfRule type="containsText" dxfId="119" priority="158" operator="containsText" text="Extremo">
      <formula>NOT(ISERROR(SEARCH(("Extremo"),(AI23))))</formula>
    </cfRule>
  </conditionalFormatting>
  <conditionalFormatting sqref="AI23">
    <cfRule type="containsText" dxfId="118" priority="159" operator="containsText" text="Alto">
      <formula>NOT(ISERROR(SEARCH(("Alto"),(AI23))))</formula>
    </cfRule>
  </conditionalFormatting>
  <conditionalFormatting sqref="AI23">
    <cfRule type="containsText" dxfId="117" priority="160" operator="containsText" text="Moderado">
      <formula>NOT(ISERROR(SEARCH(("Moderado"),(AI23))))</formula>
    </cfRule>
  </conditionalFormatting>
  <conditionalFormatting sqref="AI23">
    <cfRule type="containsText" dxfId="116" priority="161" operator="containsText" text="Bajo">
      <formula>NOT(ISERROR(SEARCH(("Bajo"),(AI23))))</formula>
    </cfRule>
  </conditionalFormatting>
  <conditionalFormatting sqref="AI23">
    <cfRule type="containsText" dxfId="115" priority="162" operator="containsText" text="Extremo">
      <formula>NOT(ISERROR(SEARCH(("Extremo"),(AI23))))</formula>
    </cfRule>
  </conditionalFormatting>
  <conditionalFormatting sqref="AI23">
    <cfRule type="containsText" dxfId="114" priority="163" operator="containsText" text="Alto">
      <formula>NOT(ISERROR(SEARCH(("Alto"),(AI23))))</formula>
    </cfRule>
  </conditionalFormatting>
  <conditionalFormatting sqref="AI23">
    <cfRule type="containsText" dxfId="113" priority="164" operator="containsText" text="Moderado">
      <formula>NOT(ISERROR(SEARCH(("Moderado"),(AI23))))</formula>
    </cfRule>
  </conditionalFormatting>
  <conditionalFormatting sqref="AI23">
    <cfRule type="containsText" dxfId="112" priority="165" operator="containsText" text="Bajo">
      <formula>NOT(ISERROR(SEARCH(("Bajo"),(AI23))))</formula>
    </cfRule>
  </conditionalFormatting>
  <conditionalFormatting sqref="AI23">
    <cfRule type="containsText" dxfId="111" priority="166" operator="containsText" text="Extremo">
      <formula>NOT(ISERROR(SEARCH(("Extremo"),(AI23))))</formula>
    </cfRule>
  </conditionalFormatting>
  <conditionalFormatting sqref="AI23">
    <cfRule type="containsText" dxfId="110" priority="167" operator="containsText" text="Alto">
      <formula>NOT(ISERROR(SEARCH(("Alto"),(AI23))))</formula>
    </cfRule>
  </conditionalFormatting>
  <conditionalFormatting sqref="AI23">
    <cfRule type="containsText" dxfId="109" priority="168" operator="containsText" text="Moderado">
      <formula>NOT(ISERROR(SEARCH(("Moderado"),(AI23))))</formula>
    </cfRule>
  </conditionalFormatting>
  <conditionalFormatting sqref="AI23">
    <cfRule type="containsText" dxfId="108" priority="169" operator="containsText" text="Bajo">
      <formula>NOT(ISERROR(SEARCH(("Bajo"),(AI23))))</formula>
    </cfRule>
  </conditionalFormatting>
  <conditionalFormatting sqref="J27 AD27">
    <cfRule type="containsText" dxfId="107" priority="140" operator="containsText" text="Muy Baja">
      <formula>NOT(ISERROR(SEARCH(("Muy Baja"),(J27))))</formula>
    </cfRule>
  </conditionalFormatting>
  <conditionalFormatting sqref="J27 AD27">
    <cfRule type="containsText" dxfId="106" priority="141" operator="containsText" text="Baja">
      <formula>NOT(ISERROR(SEARCH(("Baja"),(J27))))</formula>
    </cfRule>
  </conditionalFormatting>
  <conditionalFormatting sqref="J27 AD27">
    <cfRule type="containsText" dxfId="105" priority="142" operator="containsText" text="A l t a">
      <formula>NOT(ISERROR(SEARCH(("A l t a"),(J27))))</formula>
    </cfRule>
  </conditionalFormatting>
  <conditionalFormatting sqref="J27 AD27">
    <cfRule type="containsText" dxfId="104" priority="143" operator="containsText" text="Muy Alta">
      <formula>NOT(ISERROR(SEARCH(("Muy Alta"),(J27))))</formula>
    </cfRule>
  </conditionalFormatting>
  <conditionalFormatting sqref="J27 AD27">
    <cfRule type="cellIs" dxfId="103" priority="144" operator="equal">
      <formula>"Media"</formula>
    </cfRule>
  </conditionalFormatting>
  <conditionalFormatting sqref="AE27">
    <cfRule type="containsText" dxfId="102" priority="145" operator="containsText" text="Moderado">
      <formula>NOT(ISERROR(SEARCH(("Moderado"),(AE27))))</formula>
    </cfRule>
  </conditionalFormatting>
  <conditionalFormatting sqref="AE27">
    <cfRule type="containsText" dxfId="101" priority="146" operator="containsText" text="Catastrófico">
      <formula>NOT(ISERROR(SEARCH(("Catastrófico"),(AE27))))</formula>
    </cfRule>
  </conditionalFormatting>
  <conditionalFormatting sqref="AE27">
    <cfRule type="containsText" dxfId="100" priority="147" operator="containsText" text="Mayor">
      <formula>NOT(ISERROR(SEARCH(("Mayor"),(AE27))))</formula>
    </cfRule>
  </conditionalFormatting>
  <conditionalFormatting sqref="AE27">
    <cfRule type="containsText" dxfId="99" priority="148" operator="containsText" text="Menor">
      <formula>NOT(ISERROR(SEARCH(("Menor"),(AE27))))</formula>
    </cfRule>
  </conditionalFormatting>
  <conditionalFormatting sqref="AE27">
    <cfRule type="containsText" dxfId="98" priority="149" operator="containsText" text="Leve">
      <formula>NOT(ISERROR(SEARCH(("Leve"),(AE27))))</formula>
    </cfRule>
  </conditionalFormatting>
  <conditionalFormatting sqref="I27">
    <cfRule type="containsText" dxfId="97" priority="135" operator="containsText" text="Rara vez">
      <formula>NOT(ISERROR(SEARCH("Rara vez",I27)))</formula>
    </cfRule>
  </conditionalFormatting>
  <conditionalFormatting sqref="I27">
    <cfRule type="containsText" dxfId="96" priority="136" operator="containsText" text="Improbable">
      <formula>NOT(ISERROR(SEARCH("Improbable",I27)))</formula>
    </cfRule>
  </conditionalFormatting>
  <conditionalFormatting sqref="I27">
    <cfRule type="containsText" dxfId="95" priority="137" operator="containsText" text="Probable">
      <formula>NOT(ISERROR(SEARCH("Probable",I27)))</formula>
    </cfRule>
  </conditionalFormatting>
  <conditionalFormatting sqref="I27">
    <cfRule type="containsText" dxfId="94" priority="138" operator="containsText" text="Casi seguro">
      <formula>NOT(ISERROR(SEARCH("Casi seguro",I27)))</formula>
    </cfRule>
  </conditionalFormatting>
  <conditionalFormatting sqref="I27">
    <cfRule type="cellIs" dxfId="93" priority="139" operator="equal">
      <formula>"Posible"</formula>
    </cfRule>
  </conditionalFormatting>
  <conditionalFormatting sqref="AG27">
    <cfRule type="containsText" dxfId="92" priority="131" operator="containsText" text="Extremo">
      <formula>NOT(ISERROR(SEARCH(("Extremo"),(AG27))))</formula>
    </cfRule>
  </conditionalFormatting>
  <conditionalFormatting sqref="AG27">
    <cfRule type="containsText" dxfId="91" priority="132" operator="containsText" text="Alto">
      <formula>NOT(ISERROR(SEARCH(("Alto"),(AG27))))</formula>
    </cfRule>
  </conditionalFormatting>
  <conditionalFormatting sqref="AG27">
    <cfRule type="containsText" dxfId="90" priority="133" operator="containsText" text="Moderado">
      <formula>NOT(ISERROR(SEARCH(("Moderado"),(AG27))))</formula>
    </cfRule>
  </conditionalFormatting>
  <conditionalFormatting sqref="AG27">
    <cfRule type="containsText" dxfId="89" priority="134" operator="containsText" text="Bajo">
      <formula>NOT(ISERROR(SEARCH(("Bajo"),(AG27))))</formula>
    </cfRule>
  </conditionalFormatting>
  <conditionalFormatting sqref="AZ27:BH27">
    <cfRule type="containsText" dxfId="88" priority="128" operator="containsText" text="Débil">
      <formula>NOT(ISERROR(SEARCH("Débil",AZ27)))</formula>
    </cfRule>
  </conditionalFormatting>
  <conditionalFormatting sqref="AZ27:BH27">
    <cfRule type="containsText" dxfId="87" priority="129" operator="containsText" text="Moderado">
      <formula>NOT(ISERROR(SEARCH("Moderado",AZ27)))</formula>
    </cfRule>
  </conditionalFormatting>
  <conditionalFormatting sqref="AZ27:BH27">
    <cfRule type="containsText" dxfId="86" priority="130" operator="containsText" text="Fuerte">
      <formula>NOT(ISERROR(SEARCH("Fuerte",AZ27)))</formula>
    </cfRule>
  </conditionalFormatting>
  <conditionalFormatting sqref="BI27:BJ27">
    <cfRule type="containsText" dxfId="85" priority="123" operator="containsText" text="Rara vez">
      <formula>NOT(ISERROR(SEARCH("Rara vez",BI27)))</formula>
    </cfRule>
  </conditionalFormatting>
  <conditionalFormatting sqref="BI27:BJ27">
    <cfRule type="containsText" dxfId="84" priority="124" operator="containsText" text="Improbable">
      <formula>NOT(ISERROR(SEARCH("Improbable",BI27)))</formula>
    </cfRule>
  </conditionalFormatting>
  <conditionalFormatting sqref="BI27:BJ27">
    <cfRule type="containsText" dxfId="83" priority="125" operator="containsText" text="Probable">
      <formula>NOT(ISERROR(SEARCH("Probable",BI27)))</formula>
    </cfRule>
  </conditionalFormatting>
  <conditionalFormatting sqref="BI27:BJ27">
    <cfRule type="containsText" dxfId="82" priority="126" operator="containsText" text="Casi seguro">
      <formula>NOT(ISERROR(SEARCH("Casi seguro",BI27)))</formula>
    </cfRule>
  </conditionalFormatting>
  <conditionalFormatting sqref="BI27:BJ27">
    <cfRule type="cellIs" dxfId="81" priority="127" operator="equal">
      <formula>"Posible"</formula>
    </cfRule>
  </conditionalFormatting>
  <conditionalFormatting sqref="BK27">
    <cfRule type="containsText" dxfId="80" priority="119" operator="containsText" text="Extremo">
      <formula>NOT(ISERROR(SEARCH(("Extremo"),(BK27))))</formula>
    </cfRule>
  </conditionalFormatting>
  <conditionalFormatting sqref="BK27">
    <cfRule type="containsText" dxfId="79" priority="120" operator="containsText" text="Alto">
      <formula>NOT(ISERROR(SEARCH(("Alto"),(BK27))))</formula>
    </cfRule>
  </conditionalFormatting>
  <conditionalFormatting sqref="BK27">
    <cfRule type="containsText" dxfId="78" priority="121" operator="containsText" text="Moderado">
      <formula>NOT(ISERROR(SEARCH(("Moderado"),(BK27))))</formula>
    </cfRule>
  </conditionalFormatting>
  <conditionalFormatting sqref="BK27">
    <cfRule type="containsText" dxfId="77" priority="122" operator="containsText" text="Bajo">
      <formula>NOT(ISERROR(SEARCH(("Bajo"),(BK27))))</formula>
    </cfRule>
  </conditionalFormatting>
  <conditionalFormatting sqref="AH27">
    <cfRule type="containsText" dxfId="76" priority="112" operator="containsText" text="Extremo">
      <formula>NOT(ISERROR(SEARCH(("Extremo"),(AH27))))</formula>
    </cfRule>
  </conditionalFormatting>
  <conditionalFormatting sqref="AH27">
    <cfRule type="containsText" dxfId="75" priority="113" operator="containsText" text="Alto">
      <formula>NOT(ISERROR(SEARCH(("Alto"),(AH27))))</formula>
    </cfRule>
  </conditionalFormatting>
  <conditionalFormatting sqref="AH27">
    <cfRule type="containsText" dxfId="74" priority="114" operator="containsText" text="Moderado">
      <formula>NOT(ISERROR(SEARCH(("Moderado"),(AH27))))</formula>
    </cfRule>
  </conditionalFormatting>
  <conditionalFormatting sqref="AH27">
    <cfRule type="containsText" dxfId="73" priority="115" operator="containsText" text="Bajo">
      <formula>NOT(ISERROR(SEARCH(("Bajo"),(AH27))))</formula>
    </cfRule>
  </conditionalFormatting>
  <conditionalFormatting sqref="K27:AC27">
    <cfRule type="containsText" dxfId="72" priority="107" operator="containsText" text="Muy Baja">
      <formula>NOT(ISERROR(SEARCH(("Muy Baja"),(K28))))</formula>
    </cfRule>
  </conditionalFormatting>
  <conditionalFormatting sqref="K27:AC27">
    <cfRule type="containsText" dxfId="71" priority="108" operator="containsText" text="Baja">
      <formula>NOT(ISERROR(SEARCH(("Baja"),(K28))))</formula>
    </cfRule>
  </conditionalFormatting>
  <conditionalFormatting sqref="K27:AC27">
    <cfRule type="containsText" dxfId="70" priority="109" operator="containsText" text="A l t a">
      <formula>NOT(ISERROR(SEARCH(("A l t a"),(K28))))</formula>
    </cfRule>
  </conditionalFormatting>
  <conditionalFormatting sqref="K27:AC27">
    <cfRule type="containsText" dxfId="69" priority="110" operator="containsText" text="Muy Alta">
      <formula>NOT(ISERROR(SEARCH(("Muy Alta"),(K28))))</formula>
    </cfRule>
  </conditionalFormatting>
  <conditionalFormatting sqref="K27:AC27">
    <cfRule type="cellIs" dxfId="68" priority="111" operator="equal">
      <formula>"Media"</formula>
    </cfRule>
  </conditionalFormatting>
  <conditionalFormatting sqref="AY8:AY9">
    <cfRule type="containsText" dxfId="67" priority="101" operator="containsText" text="Débil">
      <formula>NOT(ISERROR(SEARCH("Débil",AY8)))</formula>
    </cfRule>
  </conditionalFormatting>
  <conditionalFormatting sqref="AY8:AY9">
    <cfRule type="containsText" dxfId="66" priority="102" operator="containsText" text="Moderado">
      <formula>NOT(ISERROR(SEARCH("Moderado",AY8)))</formula>
    </cfRule>
  </conditionalFormatting>
  <conditionalFormatting sqref="AY8:AY9">
    <cfRule type="containsText" dxfId="65" priority="103" operator="containsText" text="Fuerte">
      <formula>NOT(ISERROR(SEARCH("Fuerte",AY8)))</formula>
    </cfRule>
  </conditionalFormatting>
  <conditionalFormatting sqref="AY11:AY27">
    <cfRule type="containsText" dxfId="64" priority="98" operator="containsText" text="Débil">
      <formula>NOT(ISERROR(SEARCH("Débil",AY11)))</formula>
    </cfRule>
  </conditionalFormatting>
  <conditionalFormatting sqref="AY11:AY27">
    <cfRule type="containsText" dxfId="63" priority="99" operator="containsText" text="Moderado">
      <formula>NOT(ISERROR(SEARCH("Moderado",AY11)))</formula>
    </cfRule>
  </conditionalFormatting>
  <conditionalFormatting sqref="AY11:AY27">
    <cfRule type="containsText" dxfId="62" priority="100" operator="containsText" text="Fuerte">
      <formula>NOT(ISERROR(SEARCH("Fuerte",AY11)))</formula>
    </cfRule>
  </conditionalFormatting>
  <conditionalFormatting sqref="AY10">
    <cfRule type="containsText" dxfId="61" priority="95" operator="containsText" text="Débil">
      <formula>NOT(ISERROR(SEARCH("Débil",AY10)))</formula>
    </cfRule>
  </conditionalFormatting>
  <conditionalFormatting sqref="AY10">
    <cfRule type="containsText" dxfId="60" priority="96" operator="containsText" text="Moderado">
      <formula>NOT(ISERROR(SEARCH("Moderado",AY10)))</formula>
    </cfRule>
  </conditionalFormatting>
  <conditionalFormatting sqref="AY10">
    <cfRule type="containsText" dxfId="59" priority="97" operator="containsText" text="Fuerte">
      <formula>NOT(ISERROR(SEARCH("Fuerte",AY10)))</formula>
    </cfRule>
  </conditionalFormatting>
  <conditionalFormatting sqref="BH13">
    <cfRule type="containsText" dxfId="58" priority="89" operator="containsText" text="Débil">
      <formula>NOT(ISERROR(SEARCH("Débil",BH13)))</formula>
    </cfRule>
  </conditionalFormatting>
  <conditionalFormatting sqref="BH13">
    <cfRule type="containsText" dxfId="57" priority="90" operator="containsText" text="Moderado">
      <formula>NOT(ISERROR(SEARCH("Moderado",BH13)))</formula>
    </cfRule>
  </conditionalFormatting>
  <conditionalFormatting sqref="BH13">
    <cfRule type="containsText" dxfId="56" priority="91" operator="containsText" text="Fuerte">
      <formula>NOT(ISERROR(SEARCH("Fuerte",BH13)))</formula>
    </cfRule>
  </conditionalFormatting>
  <conditionalFormatting sqref="BI13">
    <cfRule type="containsText" dxfId="55" priority="84" operator="containsText" text="Rara vez">
      <formula>NOT(ISERROR(SEARCH("Rara vez",BI13)))</formula>
    </cfRule>
  </conditionalFormatting>
  <conditionalFormatting sqref="BI13">
    <cfRule type="containsText" dxfId="54" priority="85" operator="containsText" text="Improbable">
      <formula>NOT(ISERROR(SEARCH("Improbable",BI13)))</formula>
    </cfRule>
  </conditionalFormatting>
  <conditionalFormatting sqref="BI13">
    <cfRule type="containsText" dxfId="53" priority="86" operator="containsText" text="Probable">
      <formula>NOT(ISERROR(SEARCH("Probable",BI13)))</formula>
    </cfRule>
  </conditionalFormatting>
  <conditionalFormatting sqref="BI13">
    <cfRule type="containsText" dxfId="52" priority="87" operator="containsText" text="Casi seguro">
      <formula>NOT(ISERROR(SEARCH("Casi seguro",BI13)))</formula>
    </cfRule>
  </conditionalFormatting>
  <conditionalFormatting sqref="BI13">
    <cfRule type="cellIs" dxfId="51" priority="88" operator="equal">
      <formula>"Posible"</formula>
    </cfRule>
  </conditionalFormatting>
  <conditionalFormatting sqref="BJ13">
    <cfRule type="containsText" dxfId="50" priority="79" operator="containsText" text="Rara vez">
      <formula>NOT(ISERROR(SEARCH("Rara vez",BJ13)))</formula>
    </cfRule>
  </conditionalFormatting>
  <conditionalFormatting sqref="BJ13">
    <cfRule type="containsText" dxfId="49" priority="80" operator="containsText" text="Improbable">
      <formula>NOT(ISERROR(SEARCH("Improbable",BJ13)))</formula>
    </cfRule>
  </conditionalFormatting>
  <conditionalFormatting sqref="BJ13">
    <cfRule type="containsText" dxfId="48" priority="81" operator="containsText" text="Probable">
      <formula>NOT(ISERROR(SEARCH("Probable",BJ13)))</formula>
    </cfRule>
  </conditionalFormatting>
  <conditionalFormatting sqref="BJ13">
    <cfRule type="containsText" dxfId="47" priority="82" operator="containsText" text="Casi seguro">
      <formula>NOT(ISERROR(SEARCH("Casi seguro",BJ13)))</formula>
    </cfRule>
  </conditionalFormatting>
  <conditionalFormatting sqref="BJ13">
    <cfRule type="cellIs" dxfId="46" priority="83" operator="equal">
      <formula>"Posible"</formula>
    </cfRule>
  </conditionalFormatting>
  <conditionalFormatting sqref="BK13">
    <cfRule type="containsText" dxfId="45" priority="75" operator="containsText" text="Extremo">
      <formula>NOT(ISERROR(SEARCH(("Extremo"),(BK13))))</formula>
    </cfRule>
  </conditionalFormatting>
  <conditionalFormatting sqref="BK13">
    <cfRule type="containsText" dxfId="44" priority="76" operator="containsText" text="Alto">
      <formula>NOT(ISERROR(SEARCH(("Alto"),(BK13))))</formula>
    </cfRule>
  </conditionalFormatting>
  <conditionalFormatting sqref="BK13">
    <cfRule type="containsText" dxfId="43" priority="77" operator="containsText" text="Moderado">
      <formula>NOT(ISERROR(SEARCH(("Moderado"),(BK13))))</formula>
    </cfRule>
  </conditionalFormatting>
  <conditionalFormatting sqref="BK13">
    <cfRule type="containsText" dxfId="42" priority="78" operator="containsText" text="Bajo">
      <formula>NOT(ISERROR(SEARCH(("Bajo"),(BK13))))</formula>
    </cfRule>
  </conditionalFormatting>
  <conditionalFormatting sqref="BG13">
    <cfRule type="containsText" dxfId="41" priority="72" operator="containsText" text="Débil">
      <formula>NOT(ISERROR(SEARCH("Débil",BG13)))</formula>
    </cfRule>
  </conditionalFormatting>
  <conditionalFormatting sqref="BG13">
    <cfRule type="containsText" dxfId="40" priority="73" operator="containsText" text="Moderado">
      <formula>NOT(ISERROR(SEARCH("Moderado",BG13)))</formula>
    </cfRule>
  </conditionalFormatting>
  <conditionalFormatting sqref="BG13">
    <cfRule type="containsText" dxfId="39" priority="74" operator="containsText" text="Fuerte">
      <formula>NOT(ISERROR(SEARCH("Fuerte",BG13)))</formula>
    </cfRule>
  </conditionalFormatting>
  <conditionalFormatting sqref="AI20">
    <cfRule type="containsText" dxfId="38" priority="68" operator="containsText" text="Extremo">
      <formula>NOT(ISERROR(SEARCH(("Extremo"),(AI20))))</formula>
    </cfRule>
  </conditionalFormatting>
  <conditionalFormatting sqref="AI20">
    <cfRule type="containsText" dxfId="37" priority="69" operator="containsText" text="Alto">
      <formula>NOT(ISERROR(SEARCH(("Alto"),(AI20))))</formula>
    </cfRule>
  </conditionalFormatting>
  <conditionalFormatting sqref="AI20">
    <cfRule type="containsText" dxfId="36" priority="70" operator="containsText" text="Moderado">
      <formula>NOT(ISERROR(SEARCH(("Moderado"),(AI20))))</formula>
    </cfRule>
  </conditionalFormatting>
  <conditionalFormatting sqref="AI20">
    <cfRule type="containsText" dxfId="35" priority="71" operator="containsText" text="Bajo">
      <formula>NOT(ISERROR(SEARCH(("Bajo"),(AI20))))</formula>
    </cfRule>
  </conditionalFormatting>
  <conditionalFormatting sqref="AH12">
    <cfRule type="containsText" dxfId="34" priority="52" operator="containsText" text="Extremo">
      <formula>NOT(ISERROR(SEARCH(("Extremo"),(AH12))))</formula>
    </cfRule>
  </conditionalFormatting>
  <conditionalFormatting sqref="AH12">
    <cfRule type="containsText" dxfId="33" priority="53" operator="containsText" text="Alto">
      <formula>NOT(ISERROR(SEARCH(("Alto"),(AH12))))</formula>
    </cfRule>
  </conditionalFormatting>
  <conditionalFormatting sqref="AH12">
    <cfRule type="containsText" dxfId="32" priority="54" operator="containsText" text="Moderado">
      <formula>NOT(ISERROR(SEARCH(("Moderado"),(AH12))))</formula>
    </cfRule>
  </conditionalFormatting>
  <conditionalFormatting sqref="AH12">
    <cfRule type="containsText" dxfId="31" priority="55" operator="containsText" text="Bajo">
      <formula>NOT(ISERROR(SEARCH(("Bajo"),(AH12))))</formula>
    </cfRule>
  </conditionalFormatting>
  <conditionalFormatting sqref="AI11:AI12">
    <cfRule type="containsText" dxfId="30" priority="56" operator="containsText" text="Extremo">
      <formula>NOT(ISERROR(SEARCH(("Extremo"),(AI11))))</formula>
    </cfRule>
  </conditionalFormatting>
  <conditionalFormatting sqref="AI11:AI12">
    <cfRule type="containsText" dxfId="29" priority="57" operator="containsText" text="Alto">
      <formula>NOT(ISERROR(SEARCH(("Alto"),(AI11))))</formula>
    </cfRule>
  </conditionalFormatting>
  <conditionalFormatting sqref="AI11:AI12">
    <cfRule type="containsText" dxfId="28" priority="58" operator="containsText" text="Moderado">
      <formula>NOT(ISERROR(SEARCH(("Moderado"),(AI11))))</formula>
    </cfRule>
  </conditionalFormatting>
  <conditionalFormatting sqref="AI11:AI12">
    <cfRule type="containsText" dxfId="27" priority="59" operator="containsText" text="Bajo">
      <formula>NOT(ISERROR(SEARCH(("Bajo"),(AI11))))</formula>
    </cfRule>
  </conditionalFormatting>
  <conditionalFormatting sqref="AI11:AI12">
    <cfRule type="containsText" dxfId="26" priority="60" operator="containsText" text="Extremo">
      <formula>NOT(ISERROR(SEARCH(("Extremo"),(AI11))))</formula>
    </cfRule>
  </conditionalFormatting>
  <conditionalFormatting sqref="AI11:AI12">
    <cfRule type="containsText" dxfId="25" priority="61" operator="containsText" text="Alto">
      <formula>NOT(ISERROR(SEARCH(("Alto"),(AI11))))</formula>
    </cfRule>
  </conditionalFormatting>
  <conditionalFormatting sqref="AI11:AI12">
    <cfRule type="containsText" dxfId="24" priority="62" operator="containsText" text="Moderado">
      <formula>NOT(ISERROR(SEARCH(("Moderado"),(AI11))))</formula>
    </cfRule>
  </conditionalFormatting>
  <conditionalFormatting sqref="AI11:AI12">
    <cfRule type="containsText" dxfId="23" priority="63" operator="containsText" text="Bajo">
      <formula>NOT(ISERROR(SEARCH(("Bajo"),(AI11))))</formula>
    </cfRule>
  </conditionalFormatting>
  <conditionalFormatting sqref="AI12">
    <cfRule type="containsText" dxfId="22" priority="64" operator="containsText" text="Extremo">
      <formula>NOT(ISERROR(SEARCH(("Extremo"),(AI12))))</formula>
    </cfRule>
  </conditionalFormatting>
  <conditionalFormatting sqref="AI12">
    <cfRule type="containsText" dxfId="21" priority="65" operator="containsText" text="Alto">
      <formula>NOT(ISERROR(SEARCH(("Alto"),(AI12))))</formula>
    </cfRule>
  </conditionalFormatting>
  <conditionalFormatting sqref="AI12">
    <cfRule type="containsText" dxfId="20" priority="66" operator="containsText" text="Moderado">
      <formula>NOT(ISERROR(SEARCH(("Moderado"),(AI12))))</formula>
    </cfRule>
  </conditionalFormatting>
  <conditionalFormatting sqref="AI12">
    <cfRule type="containsText" dxfId="19" priority="67" operator="containsText" text="Bajo">
      <formula>NOT(ISERROR(SEARCH(("Bajo"),(AI12))))</formula>
    </cfRule>
  </conditionalFormatting>
  <conditionalFormatting sqref="AH9">
    <cfRule type="containsText" dxfId="18" priority="28" operator="containsText" text="Extremo">
      <formula>NOT(ISERROR(SEARCH(("Extremo"),(AH9))))</formula>
    </cfRule>
  </conditionalFormatting>
  <conditionalFormatting sqref="AH9">
    <cfRule type="containsText" dxfId="17" priority="29" operator="containsText" text="Alto">
      <formula>NOT(ISERROR(SEARCH(("Alto"),(AH9))))</formula>
    </cfRule>
  </conditionalFormatting>
  <conditionalFormatting sqref="AH9">
    <cfRule type="containsText" dxfId="16" priority="30" operator="containsText" text="Moderado">
      <formula>NOT(ISERROR(SEARCH(("Moderado"),(AH9))))</formula>
    </cfRule>
  </conditionalFormatting>
  <conditionalFormatting sqref="AH9">
    <cfRule type="containsText" dxfId="15" priority="31" operator="containsText" text="Bajo">
      <formula>NOT(ISERROR(SEARCH(("Bajo"),(AH9))))</formula>
    </cfRule>
  </conditionalFormatting>
  <conditionalFormatting sqref="AI10">
    <cfRule type="containsText" dxfId="14" priority="20" operator="containsText" text="Extremo">
      <formula>NOT(ISERROR(SEARCH(("Extremo"),(AI10))))</formula>
    </cfRule>
  </conditionalFormatting>
  <conditionalFormatting sqref="AI10">
    <cfRule type="containsText" dxfId="13" priority="21" operator="containsText" text="Alto">
      <formula>NOT(ISERROR(SEARCH(("Alto"),(AI10))))</formula>
    </cfRule>
  </conditionalFormatting>
  <conditionalFormatting sqref="AI10">
    <cfRule type="containsText" dxfId="12" priority="22" operator="containsText" text="Moderado">
      <formula>NOT(ISERROR(SEARCH(("Moderado"),(AI10))))</formula>
    </cfRule>
  </conditionalFormatting>
  <conditionalFormatting sqref="AI10">
    <cfRule type="containsText" dxfId="11" priority="23" operator="containsText" text="Bajo">
      <formula>NOT(ISERROR(SEARCH(("Bajo"),(AI10))))</formula>
    </cfRule>
  </conditionalFormatting>
  <conditionalFormatting sqref="AH10">
    <cfRule type="containsText" dxfId="10" priority="16" operator="containsText" text="Extremo">
      <formula>NOT(ISERROR(SEARCH(("Extremo"),(AH10))))</formula>
    </cfRule>
  </conditionalFormatting>
  <conditionalFormatting sqref="AH10">
    <cfRule type="containsText" dxfId="9" priority="17" operator="containsText" text="Alto">
      <formula>NOT(ISERROR(SEARCH(("Alto"),(AH10))))</formula>
    </cfRule>
  </conditionalFormatting>
  <conditionalFormatting sqref="AH10">
    <cfRule type="containsText" dxfId="8" priority="18" operator="containsText" text="Moderado">
      <formula>NOT(ISERROR(SEARCH(("Moderado"),(AH10))))</formula>
    </cfRule>
  </conditionalFormatting>
  <conditionalFormatting sqref="AH10">
    <cfRule type="containsText" dxfId="7" priority="19" operator="containsText" text="Bajo">
      <formula>NOT(ISERROR(SEARCH(("Bajo"),(AH10))))</formula>
    </cfRule>
  </conditionalFormatting>
  <conditionalFormatting sqref="BE11:BE12">
    <cfRule type="containsText" dxfId="6" priority="5" operator="containsText" text="Débil">
      <formula>NOT(ISERROR(SEARCH(("Débil"),(BE11))))</formula>
    </cfRule>
  </conditionalFormatting>
  <conditionalFormatting sqref="BE11:BE12">
    <cfRule type="containsText" dxfId="5" priority="6" operator="containsText" text="Moderado">
      <formula>NOT(ISERROR(SEARCH(("Moderado"),(BE11))))</formula>
    </cfRule>
  </conditionalFormatting>
  <conditionalFormatting sqref="BE11:BE12">
    <cfRule type="containsText" dxfId="4" priority="7" operator="containsText" text="Fuerte">
      <formula>NOT(ISERROR(SEARCH(("Fuerte"),(BE11))))</formula>
    </cfRule>
  </conditionalFormatting>
  <conditionalFormatting sqref="AI25">
    <cfRule type="containsText" dxfId="3" priority="1" operator="containsText" text="Extremo">
      <formula>NOT(ISERROR(SEARCH(("Extremo"),(AI25))))</formula>
    </cfRule>
  </conditionalFormatting>
  <conditionalFormatting sqref="AI25">
    <cfRule type="containsText" dxfId="2" priority="2" operator="containsText" text="Alto">
      <formula>NOT(ISERROR(SEARCH(("Alto"),(AI25))))</formula>
    </cfRule>
  </conditionalFormatting>
  <conditionalFormatting sqref="AI25">
    <cfRule type="containsText" dxfId="1" priority="3" operator="containsText" text="Moderado">
      <formula>NOT(ISERROR(SEARCH(("Moderado"),(AI25))))</formula>
    </cfRule>
  </conditionalFormatting>
  <conditionalFormatting sqref="AI25">
    <cfRule type="containsText" dxfId="0" priority="4" operator="containsText" text="Bajo">
      <formula>NOT(ISERROR(SEARCH(("Bajo"),(AI25))))</formula>
    </cfRule>
  </conditionalFormatting>
  <hyperlinks>
    <hyperlink ref="BS13" r:id="rId1" xr:uid="{6AD19E9A-F8A3-4369-94B4-6679997089F5}"/>
    <hyperlink ref="BS14" r:id="rId2" xr:uid="{D3A6555C-B063-4E9B-A9BD-A65862B59D87}"/>
    <hyperlink ref="BM11" r:id="rId3" xr:uid="{EF39AF62-B0A7-46E0-B03F-D28C28A1652B}"/>
    <hyperlink ref="BS11" r:id="rId4" location="gid=562091082." display="El riesgo se materializo (No)_x000a_El riesgo se modifica en el control establecido para la la divulgación en redes sociales y ampliar la matriz de roles 2023 ._x000a_Acción 2022. Se realizo la divulgación en redes sociales, y de habilito el siguiente link de SIF par" xr:uid="{8512B09D-3308-491C-B8F0-A848E8A87241}"/>
    <hyperlink ref="BS12" r:id="rId5" display="El riesgo se materializo NO_x000a_El riesgo se modifico, en el control y plan acción _x000a_Se incluye encuentas para artistas vinculasdos atraves del convenio  la cual sera aplicada  en enero del 2023 https://forms.gle/ngn8A4nukzCpXtWY9" xr:uid="{3D7AA7A7-513B-42EA-A068-C87A861A0BAD}"/>
  </hyperlinks>
  <pageMargins left="0.45" right="0.28000000000000003" top="0.26" bottom="0.16" header="0" footer="0"/>
  <pageSetup paperSize="5" fitToWidth="0" orientation="landscape" r:id="rId6"/>
  <headerFooter>
    <oddFooter>&amp;RCódigo: GMC-F-16 Vigencia: 22/06/2021 Versión: 01</oddFooter>
  </headerFooter>
  <drawing r:id="rId7"/>
  <legacyDrawing r:id="rId8"/>
  <extLst>
    <ext xmlns:x14="http://schemas.microsoft.com/office/spreadsheetml/2009/9/main" uri="{CCE6A557-97BC-4b89-ADB6-D9C93CAAB3DF}">
      <x14:dataValidations xmlns:xm="http://schemas.microsoft.com/office/excel/2006/main" count="17">
        <x14:dataValidation type="list" allowBlank="1" showErrorMessage="1" xr:uid="{00000000-0002-0000-0000-000000000000}">
          <x14:formula1>
            <xm:f>Tablas!$A$14:$A$19</xm:f>
          </x14:formula1>
          <xm:sqref>G8 G10:G12 G25 G27</xm:sqref>
        </x14:dataValidation>
        <x14:dataValidation type="list" allowBlank="1" showErrorMessage="1" xr:uid="{00000000-0002-0000-0000-000001000000}">
          <x14:formula1>
            <xm:f>Tablas!$A$3:$A$10</xm:f>
          </x14:formula1>
          <xm:sqref>F8 F10:F12 F25 F27</xm:sqref>
        </x14:dataValidation>
        <x14:dataValidation type="list" allowBlank="1" showErrorMessage="1" xr:uid="{00000000-0002-0000-0000-000004000000}">
          <x14:formula1>
            <xm:f>Tablas!$A$97:$A$101</xm:f>
          </x14:formula1>
          <xm:sqref>BL8 BL10:BL11 BL24:BL25 BL27 BL15 BL20 BL22</xm:sqref>
        </x14:dataValidation>
        <x14:dataValidation type="list" allowBlank="1" showInputMessage="1" showErrorMessage="1" xr:uid="{29BD4AC1-466A-4B06-B5F9-FF9EC68AAC15}">
          <x14:formula1>
            <xm:f>Tablas!$B$114:$B$116</xm:f>
          </x14:formula1>
          <xm:sqref>AJ10 AJ25:AJ27</xm:sqref>
        </x14:dataValidation>
        <x14:dataValidation type="list" allowBlank="1" showInputMessage="1" showErrorMessage="1" xr:uid="{B4C6C63B-0623-47AB-98B0-711C76DDE979}">
          <x14:formula1>
            <xm:f>Tablas!$B$117:$B$119</xm:f>
          </x14:formula1>
          <xm:sqref>AL10 AL25:AL27</xm:sqref>
        </x14:dataValidation>
        <x14:dataValidation type="list" allowBlank="1" showInputMessage="1" showErrorMessage="1" xr:uid="{FDE16DD6-C41D-413A-8CB4-2B5918B51C82}">
          <x14:formula1>
            <xm:f>Tablas!$B$120:$B$122</xm:f>
          </x14:formula1>
          <xm:sqref>AN10 AN25:AN27</xm:sqref>
        </x14:dataValidation>
        <x14:dataValidation type="list" allowBlank="1" showInputMessage="1" showErrorMessage="1" xr:uid="{DE3B3E94-E3A0-4BFF-BF11-550C95693AFA}">
          <x14:formula1>
            <xm:f>Tablas!$B$123:$B$126</xm:f>
          </x14:formula1>
          <xm:sqref>AP10:AP27</xm:sqref>
        </x14:dataValidation>
        <x14:dataValidation type="list" allowBlank="1" showInputMessage="1" showErrorMessage="1" xr:uid="{CD9E3FC3-65B5-40AB-B967-D96286B9572D}">
          <x14:formula1>
            <xm:f>Tablas!$B$127:$B$129</xm:f>
          </x14:formula1>
          <xm:sqref>AR10 AR25:AR27</xm:sqref>
        </x14:dataValidation>
        <x14:dataValidation type="list" allowBlank="1" showInputMessage="1" showErrorMessage="1" xr:uid="{46CB8713-D9A5-4DEF-BA23-4003C2D7549C}">
          <x14:formula1>
            <xm:f>Tablas!$B$130:$B$132</xm:f>
          </x14:formula1>
          <xm:sqref>AT10 AT25:AT27</xm:sqref>
        </x14:dataValidation>
        <x14:dataValidation type="list" allowBlank="1" showInputMessage="1" showErrorMessage="1" xr:uid="{F8B46F5D-BF14-4D46-B3B2-F24B5EBA60BF}">
          <x14:formula1>
            <xm:f>Tablas!$B$133:$B$136</xm:f>
          </x14:formula1>
          <xm:sqref>AV10 AV25:AV27</xm:sqref>
        </x14:dataValidation>
        <x14:dataValidation type="list" allowBlank="1" showInputMessage="1" showErrorMessage="1" xr:uid="{3BAD4D99-24D9-4242-9683-333830E57DB5}">
          <x14:formula1>
            <xm:f>Tablas!$A$140:$A$143</xm:f>
          </x14:formula1>
          <xm:sqref>AZ10:AZ12 AZ25:AZ27</xm:sqref>
        </x14:dataValidation>
        <x14:dataValidation type="list" allowBlank="1" showInputMessage="1" showErrorMessage="1" xr:uid="{A8696366-6DE1-47BA-9F9D-F41B7C388D3B}">
          <x14:formula1>
            <xm:f>'https://d.docs.live.net/41d0682e6af12ced/Documentos/Documents/Idartes contrato/Riesgos Idartes/[VF Mapa de riesgos Corrupción Institucional_V3_Abril_SAF.xlsx]Tablas'!#REF!</xm:f>
          </x14:formula1>
          <xm:sqref>AZ20:AZ21 AL20:AL23 AN20:AN23 AJ20:AJ23 AR20:AR23 AT20:AT23 AV20:AV23</xm:sqref>
        </x14:dataValidation>
        <x14:dataValidation type="list" allowBlank="1" showErrorMessage="1" xr:uid="{34C2F4AF-582B-428D-B084-AFB106F18D9D}">
          <x14:formula1>
            <xm:f>'https://d.docs.live.net/41d0682e6af12ced/Documentos/Documents/Idartes contrato/Riesgos Idartes/[VF Mapa de riesgos Corrupción Institucional_V3_Abril_SAF.xlsx]Tablas'!#REF!</xm:f>
          </x14:formula1>
          <xm:sqref>F22 F20:G20</xm:sqref>
        </x14:dataValidation>
        <x14:dataValidation type="list" allowBlank="1" showErrorMessage="1" xr:uid="{3CBB59F8-9A60-4C27-A084-C75BE1C0B787}">
          <x14:formula1>
            <xm:f>'C:\Users\DELL\Downloads\[Mapa de riesgos Corrupción Institucional_V3_Abril_OAJ.xlsx]Tablas'!#REF!</xm:f>
          </x14:formula1>
          <x14:formula2>
            <xm:f>0</xm:f>
          </x14:formula2>
          <xm:sqref>F18:G18 BL18 G15</xm:sqref>
        </x14:dataValidation>
        <x14:dataValidation type="list" allowBlank="1" showErrorMessage="1" xr:uid="{F26A16A0-2A12-42B9-8365-8D72B064CE16}">
          <x14:formula1>
            <xm:f>'https://d.docs.live.net/41d0682e6af12ced/Documentos/Documents/Idartes contrato/Riesgos Idartes/Riesgos para revisión/[SEC Corrupcion.xlsx]Tablas'!#REF!</xm:f>
          </x14:formula1>
          <xm:sqref>F13:G14</xm:sqref>
        </x14:dataValidation>
        <x14:dataValidation type="list" allowBlank="1" showInputMessage="1" showErrorMessage="1" xr:uid="{C60F1ACD-1C89-4299-A26B-6854000972FB}">
          <x14:formula1>
            <xm:f>'C:\Users\DELL\Downloads\[Mapa de riesgos Corrupción Institucional_V3_Abril_OAJ.xlsx]Tablas'!#REF!</xm:f>
          </x14:formula1>
          <x14:formula2>
            <xm:f>0</xm:f>
          </x14:formula2>
          <xm:sqref>AV18:AV19 AT18:AT19 AR18:AR19 AZ18:AZ19 AN18:AN19 AL18:AL19 AJ18:AJ19</xm:sqref>
        </x14:dataValidation>
        <x14:dataValidation type="list" allowBlank="1" showInputMessage="1" showErrorMessage="1" xr:uid="{27247F30-5ED5-4EFC-9B29-10684E844EF1}">
          <x14:formula1>
            <xm:f>'https://d.docs.live.net/41d0682e6af12ced/Documentos/Documents/Idartes contrato/Riesgos Idartes/Riesgos para revisión/[OAJ corrupción.xlsx]Tablas'!#REF!</xm:f>
          </x14:formula1>
          <x14:formula2>
            <xm:f>0</xm:f>
          </x14:formula2>
          <xm:sqref>AZ15:AZ17 AJ15:AJ17 AL15:AL17 AN15:AN17 AV15:AV17 AR15:AR17 AT15:AT17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1000"/>
  <sheetViews>
    <sheetView topLeftCell="M1" zoomScale="110" workbookViewId="0">
      <selection activeCell="R6" sqref="R6"/>
    </sheetView>
  </sheetViews>
  <sheetFormatPr baseColWidth="10" defaultColWidth="12.625" defaultRowHeight="15" customHeight="1" x14ac:dyDescent="0.2"/>
  <cols>
    <col min="1" max="1" width="22.125" customWidth="1"/>
    <col min="2" max="2" width="40.75" customWidth="1"/>
    <col min="3" max="6" width="9.375" customWidth="1"/>
    <col min="7" max="7" width="20.5" customWidth="1"/>
    <col min="8" max="8" width="30.5" customWidth="1"/>
    <col min="9" max="10" width="9.375" customWidth="1"/>
    <col min="11" max="11" width="15.125" customWidth="1"/>
    <col min="12" max="12" width="20.125" customWidth="1"/>
    <col min="13" max="13" width="38" customWidth="1"/>
    <col min="14" max="40" width="9.375" customWidth="1"/>
  </cols>
  <sheetData>
    <row r="1" spans="1:49" ht="15.75" thickBot="1" x14ac:dyDescent="0.3">
      <c r="A1" s="2" t="s">
        <v>97</v>
      </c>
      <c r="F1" s="3" t="s">
        <v>98</v>
      </c>
      <c r="K1" s="3" t="s">
        <v>99</v>
      </c>
      <c r="O1" s="3" t="s">
        <v>100</v>
      </c>
      <c r="X1" s="3" t="s">
        <v>101</v>
      </c>
      <c r="Z1" s="3" t="s">
        <v>102</v>
      </c>
      <c r="AG1" s="3" t="s">
        <v>103</v>
      </c>
    </row>
    <row r="2" spans="1:49" ht="32.25" thickBot="1" x14ac:dyDescent="0.3">
      <c r="A2" s="4" t="s">
        <v>104</v>
      </c>
      <c r="B2" s="5" t="s">
        <v>105</v>
      </c>
      <c r="F2" s="4" t="s">
        <v>106</v>
      </c>
      <c r="G2" s="5" t="s">
        <v>107</v>
      </c>
      <c r="H2" s="5" t="s">
        <v>108</v>
      </c>
      <c r="K2" s="4" t="s">
        <v>109</v>
      </c>
      <c r="L2" s="5" t="s">
        <v>110</v>
      </c>
      <c r="M2" s="5" t="s">
        <v>111</v>
      </c>
      <c r="AG2" s="2" t="s">
        <v>112</v>
      </c>
      <c r="AO2" s="50" t="s">
        <v>290</v>
      </c>
      <c r="AW2" s="35" t="s">
        <v>296</v>
      </c>
    </row>
    <row r="3" spans="1:49" ht="48.75" thickTop="1" thickBot="1" x14ac:dyDescent="0.25">
      <c r="A3" s="6" t="s">
        <v>113</v>
      </c>
      <c r="B3" s="7" t="s">
        <v>114</v>
      </c>
      <c r="F3" s="184" t="s">
        <v>115</v>
      </c>
      <c r="G3" s="187" t="s">
        <v>116</v>
      </c>
      <c r="H3" s="8" t="s">
        <v>117</v>
      </c>
      <c r="K3" s="9" t="s">
        <v>118</v>
      </c>
      <c r="L3" s="8" t="s">
        <v>6</v>
      </c>
      <c r="M3" s="10" t="s">
        <v>119</v>
      </c>
    </row>
    <row r="4" spans="1:49" ht="48" thickBot="1" x14ac:dyDescent="0.25">
      <c r="A4" s="11" t="s">
        <v>120</v>
      </c>
      <c r="B4" s="7" t="s">
        <v>121</v>
      </c>
      <c r="F4" s="185"/>
      <c r="G4" s="185"/>
      <c r="H4" s="12" t="s">
        <v>122</v>
      </c>
      <c r="K4" s="13" t="s">
        <v>123</v>
      </c>
      <c r="L4" s="14" t="s">
        <v>124</v>
      </c>
      <c r="M4" s="15" t="s">
        <v>125</v>
      </c>
    </row>
    <row r="5" spans="1:49" ht="142.5" thickBot="1" x14ac:dyDescent="0.25">
      <c r="A5" s="188" t="s">
        <v>126</v>
      </c>
      <c r="B5" s="16" t="s">
        <v>127</v>
      </c>
      <c r="F5" s="185"/>
      <c r="G5" s="185"/>
      <c r="H5" s="17" t="s">
        <v>128</v>
      </c>
      <c r="K5" s="9" t="s">
        <v>129</v>
      </c>
      <c r="L5" s="8" t="s">
        <v>130</v>
      </c>
      <c r="M5" s="10" t="s">
        <v>131</v>
      </c>
    </row>
    <row r="6" spans="1:49" ht="63.75" thickBot="1" x14ac:dyDescent="0.25">
      <c r="A6" s="185"/>
      <c r="B6" s="16" t="s">
        <v>132</v>
      </c>
      <c r="F6" s="186"/>
      <c r="G6" s="186"/>
      <c r="H6" s="12" t="s">
        <v>133</v>
      </c>
      <c r="K6" s="13" t="s">
        <v>134</v>
      </c>
      <c r="L6" s="14" t="s">
        <v>135</v>
      </c>
      <c r="M6" s="12" t="s">
        <v>136</v>
      </c>
    </row>
    <row r="7" spans="1:49" ht="63.75" thickBot="1" x14ac:dyDescent="0.25">
      <c r="A7" s="185"/>
      <c r="B7" s="16" t="s">
        <v>137</v>
      </c>
      <c r="F7" s="189" t="s">
        <v>130</v>
      </c>
      <c r="G7" s="190" t="s">
        <v>138</v>
      </c>
      <c r="H7" s="17" t="s">
        <v>139</v>
      </c>
      <c r="K7" s="9" t="s">
        <v>140</v>
      </c>
      <c r="L7" s="8" t="s">
        <v>141</v>
      </c>
      <c r="M7" s="10" t="s">
        <v>142</v>
      </c>
    </row>
    <row r="8" spans="1:49" ht="63.75" thickBot="1" x14ac:dyDescent="0.25">
      <c r="A8" s="185"/>
      <c r="B8" s="16" t="s">
        <v>144</v>
      </c>
      <c r="F8" s="185"/>
      <c r="G8" s="185"/>
      <c r="H8" s="12" t="s">
        <v>145</v>
      </c>
      <c r="K8" s="13" t="s">
        <v>146</v>
      </c>
      <c r="L8" s="14" t="s">
        <v>141</v>
      </c>
      <c r="M8" s="15" t="s">
        <v>147</v>
      </c>
    </row>
    <row r="9" spans="1:49" ht="48" thickBot="1" x14ac:dyDescent="0.25">
      <c r="A9" s="186"/>
      <c r="B9" s="12" t="s">
        <v>148</v>
      </c>
      <c r="F9" s="186"/>
      <c r="G9" s="186"/>
      <c r="H9" s="17" t="s">
        <v>149</v>
      </c>
      <c r="K9" s="192" t="s">
        <v>150</v>
      </c>
      <c r="L9" s="18" t="s">
        <v>151</v>
      </c>
      <c r="M9" s="193" t="s">
        <v>152</v>
      </c>
    </row>
    <row r="10" spans="1:49" ht="16.5" thickBot="1" x14ac:dyDescent="0.25">
      <c r="A10" s="191" t="s">
        <v>153</v>
      </c>
      <c r="B10" s="7" t="s">
        <v>154</v>
      </c>
      <c r="F10" s="194" t="s">
        <v>155</v>
      </c>
      <c r="G10" s="192" t="s">
        <v>156</v>
      </c>
      <c r="H10" s="12" t="s">
        <v>157</v>
      </c>
      <c r="K10" s="186"/>
      <c r="L10" s="8" t="s">
        <v>124</v>
      </c>
      <c r="M10" s="186"/>
    </row>
    <row r="11" spans="1:49" ht="78" customHeight="1" thickBot="1" x14ac:dyDescent="0.25">
      <c r="A11" s="185"/>
      <c r="B11" s="7" t="s">
        <v>158</v>
      </c>
      <c r="F11" s="185"/>
      <c r="G11" s="185"/>
      <c r="H11" s="17" t="s">
        <v>159</v>
      </c>
    </row>
    <row r="12" spans="1:49" ht="32.25" thickBot="1" x14ac:dyDescent="0.25">
      <c r="A12" s="185"/>
      <c r="B12" s="7" t="s">
        <v>160</v>
      </c>
      <c r="F12" s="185"/>
      <c r="G12" s="185"/>
      <c r="H12" s="12" t="s">
        <v>161</v>
      </c>
    </row>
    <row r="13" spans="1:49" ht="63.75" thickBot="1" x14ac:dyDescent="0.25">
      <c r="A13" s="185"/>
      <c r="B13" s="7" t="s">
        <v>162</v>
      </c>
      <c r="F13" s="186"/>
      <c r="G13" s="186"/>
      <c r="H13" s="17" t="s">
        <v>163</v>
      </c>
    </row>
    <row r="14" spans="1:49" ht="32.25" thickBot="1" x14ac:dyDescent="0.25">
      <c r="A14" s="185"/>
      <c r="B14" s="7" t="s">
        <v>164</v>
      </c>
      <c r="F14" s="195" t="s">
        <v>165</v>
      </c>
      <c r="G14" s="196" t="s">
        <v>166</v>
      </c>
      <c r="H14" s="12" t="s">
        <v>167</v>
      </c>
    </row>
    <row r="15" spans="1:49" ht="32.25" thickBot="1" x14ac:dyDescent="0.25">
      <c r="A15" s="185"/>
      <c r="B15" s="7" t="s">
        <v>168</v>
      </c>
      <c r="F15" s="185"/>
      <c r="G15" s="185"/>
      <c r="H15" s="17" t="s">
        <v>169</v>
      </c>
    </row>
    <row r="16" spans="1:49" ht="16.5" thickBot="1" x14ac:dyDescent="0.25">
      <c r="A16" s="185"/>
      <c r="B16" s="7" t="s">
        <v>170</v>
      </c>
      <c r="F16" s="185"/>
      <c r="G16" s="185"/>
      <c r="H16" s="12" t="s">
        <v>171</v>
      </c>
    </row>
    <row r="17" spans="1:8" ht="32.25" thickBot="1" x14ac:dyDescent="0.25">
      <c r="A17" s="185"/>
      <c r="B17" s="7" t="s">
        <v>172</v>
      </c>
      <c r="F17" s="186"/>
      <c r="G17" s="186"/>
      <c r="H17" s="17" t="s">
        <v>173</v>
      </c>
    </row>
    <row r="18" spans="1:8" ht="32.25" thickBot="1" x14ac:dyDescent="0.25">
      <c r="A18" s="186"/>
      <c r="B18" s="17" t="s">
        <v>174</v>
      </c>
      <c r="F18" s="197" t="s">
        <v>175</v>
      </c>
      <c r="G18" s="192" t="s">
        <v>176</v>
      </c>
      <c r="H18" s="12" t="s">
        <v>177</v>
      </c>
    </row>
    <row r="19" spans="1:8" ht="32.25" thickBot="1" x14ac:dyDescent="0.25">
      <c r="A19" s="188" t="s">
        <v>178</v>
      </c>
      <c r="B19" s="16" t="s">
        <v>179</v>
      </c>
      <c r="F19" s="185"/>
      <c r="G19" s="185"/>
      <c r="H19" s="17" t="s">
        <v>180</v>
      </c>
    </row>
    <row r="20" spans="1:8" ht="32.25" thickBot="1" x14ac:dyDescent="0.25">
      <c r="A20" s="185"/>
      <c r="B20" s="16" t="s">
        <v>181</v>
      </c>
      <c r="F20" s="186"/>
      <c r="G20" s="186"/>
      <c r="H20" s="12" t="s">
        <v>182</v>
      </c>
    </row>
    <row r="21" spans="1:8" ht="15.75" customHeight="1" x14ac:dyDescent="0.2">
      <c r="A21" s="185"/>
      <c r="B21" s="16" t="s">
        <v>183</v>
      </c>
    </row>
    <row r="22" spans="1:8" ht="15.75" customHeight="1" x14ac:dyDescent="0.2">
      <c r="A22" s="185"/>
      <c r="B22" s="16" t="s">
        <v>184</v>
      </c>
    </row>
    <row r="23" spans="1:8" ht="15.75" customHeight="1" thickBot="1" x14ac:dyDescent="0.25">
      <c r="A23" s="186"/>
      <c r="B23" s="12" t="s">
        <v>185</v>
      </c>
    </row>
    <row r="24" spans="1:8" ht="15.75" customHeight="1" x14ac:dyDescent="0.2">
      <c r="A24" s="191" t="s">
        <v>186</v>
      </c>
      <c r="B24" s="7" t="s">
        <v>187</v>
      </c>
    </row>
    <row r="25" spans="1:8" ht="15.75" customHeight="1" x14ac:dyDescent="0.2">
      <c r="A25" s="185"/>
      <c r="B25" s="7" t="s">
        <v>188</v>
      </c>
    </row>
    <row r="26" spans="1:8" ht="15.75" customHeight="1" x14ac:dyDescent="0.2">
      <c r="A26" s="185"/>
      <c r="B26" s="7" t="s">
        <v>189</v>
      </c>
    </row>
    <row r="27" spans="1:8" ht="15.75" customHeight="1" thickBot="1" x14ac:dyDescent="0.25">
      <c r="A27" s="186"/>
      <c r="B27" s="17" t="s">
        <v>190</v>
      </c>
    </row>
    <row r="28" spans="1:8" ht="31.5" customHeight="1" x14ac:dyDescent="0.2">
      <c r="A28" s="188" t="s">
        <v>191</v>
      </c>
      <c r="B28" s="16" t="s">
        <v>192</v>
      </c>
    </row>
    <row r="29" spans="1:8" ht="15.75" customHeight="1" x14ac:dyDescent="0.2">
      <c r="A29" s="185"/>
      <c r="B29" s="16" t="s">
        <v>193</v>
      </c>
    </row>
    <row r="30" spans="1:8" ht="15.75" customHeight="1" thickBot="1" x14ac:dyDescent="0.25">
      <c r="A30" s="186"/>
      <c r="B30" s="12" t="s">
        <v>194</v>
      </c>
    </row>
    <row r="31" spans="1:8" ht="47.25" customHeight="1" x14ac:dyDescent="0.2">
      <c r="A31" s="191" t="s">
        <v>195</v>
      </c>
      <c r="B31" s="7" t="s">
        <v>196</v>
      </c>
    </row>
    <row r="32" spans="1:8" ht="15.75" customHeight="1" x14ac:dyDescent="0.2">
      <c r="A32" s="185"/>
      <c r="B32" s="7" t="s">
        <v>197</v>
      </c>
    </row>
    <row r="33" spans="1:2" ht="15.75" customHeight="1" thickBot="1" x14ac:dyDescent="0.25">
      <c r="A33" s="186"/>
      <c r="B33" s="17" t="s">
        <v>194</v>
      </c>
    </row>
    <row r="34" spans="1:2" ht="15.75" customHeight="1" x14ac:dyDescent="0.2"/>
    <row r="35" spans="1:2" ht="15.75" customHeight="1" x14ac:dyDescent="0.2"/>
    <row r="36" spans="1:2" ht="15.75" customHeight="1" x14ac:dyDescent="0.2"/>
    <row r="37" spans="1:2" ht="15.75" customHeight="1" x14ac:dyDescent="0.2"/>
    <row r="38" spans="1:2" ht="15.75" customHeight="1" x14ac:dyDescent="0.2"/>
    <row r="39" spans="1:2" ht="15.75" customHeight="1" x14ac:dyDescent="0.2"/>
    <row r="40" spans="1:2" ht="15.75" customHeight="1" x14ac:dyDescent="0.2"/>
    <row r="41" spans="1:2" ht="15.75" customHeight="1" x14ac:dyDescent="0.2"/>
    <row r="42" spans="1:2" ht="15.75" customHeight="1" x14ac:dyDescent="0.2"/>
    <row r="43" spans="1:2" ht="15.75" customHeight="1" x14ac:dyDescent="0.2"/>
    <row r="44" spans="1:2" ht="15.75" customHeight="1" x14ac:dyDescent="0.2"/>
    <row r="45" spans="1:2" ht="15.75" customHeight="1" x14ac:dyDescent="0.2"/>
    <row r="46" spans="1:2" ht="15.75" customHeight="1" x14ac:dyDescent="0.2"/>
    <row r="47" spans="1:2" ht="15.75" customHeight="1" x14ac:dyDescent="0.2"/>
    <row r="48" spans="1:2"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8">
    <mergeCell ref="A31:A33"/>
    <mergeCell ref="K9:K10"/>
    <mergeCell ref="M9:M10"/>
    <mergeCell ref="A10:A18"/>
    <mergeCell ref="F10:F13"/>
    <mergeCell ref="G10:G13"/>
    <mergeCell ref="F14:F17"/>
    <mergeCell ref="G14:G17"/>
    <mergeCell ref="F18:F20"/>
    <mergeCell ref="G18:G20"/>
    <mergeCell ref="A19:A23"/>
    <mergeCell ref="A24:A27"/>
    <mergeCell ref="A28:A30"/>
    <mergeCell ref="F3:F6"/>
    <mergeCell ref="G3:G6"/>
    <mergeCell ref="A5:A9"/>
    <mergeCell ref="F7:F9"/>
    <mergeCell ref="G7:G9"/>
  </mergeCells>
  <pageMargins left="0.7" right="0.7" top="0.75" bottom="0.75"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J1008"/>
  <sheetViews>
    <sheetView topLeftCell="A18" workbookViewId="0">
      <selection activeCell="A33" sqref="A33"/>
    </sheetView>
  </sheetViews>
  <sheetFormatPr baseColWidth="10" defaultColWidth="12.625" defaultRowHeight="15" customHeight="1" x14ac:dyDescent="0.2"/>
  <cols>
    <col min="1" max="1" width="32.25" customWidth="1"/>
    <col min="2" max="2" width="20.375" customWidth="1"/>
    <col min="3" max="3" width="17.25" customWidth="1"/>
    <col min="4" max="4" width="26.625" customWidth="1"/>
    <col min="5" max="6" width="9.375" customWidth="1"/>
  </cols>
  <sheetData>
    <row r="2" spans="1:6" x14ac:dyDescent="0.25">
      <c r="A2" s="3" t="s">
        <v>198</v>
      </c>
    </row>
    <row r="4" spans="1:6" x14ac:dyDescent="0.25">
      <c r="A4" s="3" t="s">
        <v>48</v>
      </c>
    </row>
    <row r="5" spans="1:6" x14ac:dyDescent="0.25">
      <c r="A5" s="3" t="s">
        <v>58</v>
      </c>
    </row>
    <row r="6" spans="1:6" x14ac:dyDescent="0.25">
      <c r="A6" s="3" t="s">
        <v>67</v>
      </c>
    </row>
    <row r="7" spans="1:6" x14ac:dyDescent="0.25">
      <c r="A7" s="3" t="s">
        <v>199</v>
      </c>
    </row>
    <row r="8" spans="1:6" x14ac:dyDescent="0.25">
      <c r="A8" s="3" t="s">
        <v>90</v>
      </c>
    </row>
    <row r="9" spans="1:6" x14ac:dyDescent="0.25">
      <c r="A9" s="3" t="s">
        <v>200</v>
      </c>
    </row>
    <row r="10" spans="1:6" x14ac:dyDescent="0.25">
      <c r="A10" s="3" t="s">
        <v>201</v>
      </c>
    </row>
    <row r="13" spans="1:6" x14ac:dyDescent="0.25">
      <c r="A13" s="19" t="s">
        <v>202</v>
      </c>
      <c r="B13" s="19" t="s">
        <v>203</v>
      </c>
      <c r="D13" s="19" t="s">
        <v>111</v>
      </c>
    </row>
    <row r="14" spans="1:6" x14ac:dyDescent="0.25">
      <c r="A14" s="19"/>
      <c r="B14" s="19"/>
    </row>
    <row r="15" spans="1:6" ht="45" x14ac:dyDescent="0.25">
      <c r="A15" s="34" t="s">
        <v>237</v>
      </c>
      <c r="B15" s="33" t="s">
        <v>232</v>
      </c>
      <c r="C15" s="30" t="s">
        <v>232</v>
      </c>
      <c r="D15" s="36" t="s">
        <v>242</v>
      </c>
      <c r="E15" s="22">
        <v>0.2</v>
      </c>
      <c r="F15" s="21" t="s">
        <v>204</v>
      </c>
    </row>
    <row r="16" spans="1:6" ht="27.75" customHeight="1" x14ac:dyDescent="0.25">
      <c r="A16" s="34" t="s">
        <v>238</v>
      </c>
      <c r="B16" s="33" t="s">
        <v>233</v>
      </c>
      <c r="C16" s="31" t="s">
        <v>233</v>
      </c>
      <c r="D16" s="36" t="s">
        <v>243</v>
      </c>
      <c r="E16" s="22">
        <v>0.4</v>
      </c>
      <c r="F16" s="23" t="s">
        <v>205</v>
      </c>
    </row>
    <row r="17" spans="1:6" ht="27.75" customHeight="1" x14ac:dyDescent="0.25">
      <c r="A17" s="34" t="s">
        <v>239</v>
      </c>
      <c r="B17" s="33" t="s">
        <v>234</v>
      </c>
      <c r="C17" s="32" t="s">
        <v>234</v>
      </c>
      <c r="D17" s="36" t="s">
        <v>244</v>
      </c>
      <c r="E17" s="22">
        <v>0.6</v>
      </c>
      <c r="F17" s="24" t="s">
        <v>206</v>
      </c>
    </row>
    <row r="18" spans="1:6" ht="27.75" customHeight="1" x14ac:dyDescent="0.25">
      <c r="A18" s="34" t="s">
        <v>240</v>
      </c>
      <c r="B18" s="33" t="s">
        <v>235</v>
      </c>
      <c r="C18" s="38" t="s">
        <v>235</v>
      </c>
      <c r="D18" s="36" t="s">
        <v>245</v>
      </c>
      <c r="E18" s="22">
        <v>0.8</v>
      </c>
      <c r="F18" s="25" t="s">
        <v>207</v>
      </c>
    </row>
    <row r="19" spans="1:6" ht="27.75" customHeight="1" x14ac:dyDescent="0.25">
      <c r="A19" s="34" t="s">
        <v>241</v>
      </c>
      <c r="B19" s="33" t="s">
        <v>236</v>
      </c>
      <c r="C19" s="37" t="s">
        <v>236</v>
      </c>
      <c r="D19" s="36" t="s">
        <v>246</v>
      </c>
      <c r="E19" s="22">
        <v>1</v>
      </c>
      <c r="F19" s="26" t="s">
        <v>208</v>
      </c>
    </row>
    <row r="20" spans="1:6" ht="27.75" customHeight="1" x14ac:dyDescent="0.2"/>
    <row r="21" spans="1:6" ht="15.75" customHeight="1" x14ac:dyDescent="0.25">
      <c r="A21" s="2" t="s">
        <v>209</v>
      </c>
    </row>
    <row r="22" spans="1:6" ht="15.75" customHeight="1" x14ac:dyDescent="0.2"/>
    <row r="23" spans="1:6" ht="15.75" customHeight="1" x14ac:dyDescent="0.25">
      <c r="A23" s="3" t="s">
        <v>297</v>
      </c>
      <c r="B23" s="20">
        <v>0.2</v>
      </c>
      <c r="C23" s="21" t="s">
        <v>210</v>
      </c>
    </row>
    <row r="24" spans="1:6" ht="15.75" customHeight="1" x14ac:dyDescent="0.25">
      <c r="A24" s="3" t="s">
        <v>298</v>
      </c>
      <c r="B24" s="20">
        <v>0.4</v>
      </c>
      <c r="C24" s="23" t="s">
        <v>211</v>
      </c>
    </row>
    <row r="25" spans="1:6" ht="15.75" customHeight="1" x14ac:dyDescent="0.25">
      <c r="A25" s="3" t="s">
        <v>299</v>
      </c>
      <c r="B25" s="20">
        <v>0.6</v>
      </c>
      <c r="C25" s="24" t="s">
        <v>212</v>
      </c>
    </row>
    <row r="26" spans="1:6" ht="15.75" customHeight="1" x14ac:dyDescent="0.25">
      <c r="A26" s="3" t="s">
        <v>300</v>
      </c>
      <c r="B26" s="20">
        <v>0.8</v>
      </c>
      <c r="C26" s="25" t="s">
        <v>213</v>
      </c>
    </row>
    <row r="27" spans="1:6" ht="15.75" customHeight="1" x14ac:dyDescent="0.25">
      <c r="A27" s="3" t="s">
        <v>301</v>
      </c>
      <c r="B27" s="20">
        <v>1</v>
      </c>
      <c r="C27" s="26" t="s">
        <v>214</v>
      </c>
    </row>
    <row r="28" spans="1:6" ht="15.75" customHeight="1" x14ac:dyDescent="0.25">
      <c r="A28" s="27" t="s">
        <v>215</v>
      </c>
      <c r="B28" s="20">
        <v>0.2</v>
      </c>
      <c r="C28" s="21" t="s">
        <v>210</v>
      </c>
    </row>
    <row r="29" spans="1:6" ht="61.5" customHeight="1" x14ac:dyDescent="0.25">
      <c r="A29" s="27" t="s">
        <v>216</v>
      </c>
      <c r="B29" s="20">
        <v>0.4</v>
      </c>
      <c r="C29" s="23" t="s">
        <v>211</v>
      </c>
    </row>
    <row r="30" spans="1:6" ht="15.75" customHeight="1" x14ac:dyDescent="0.25">
      <c r="A30" s="27" t="s">
        <v>217</v>
      </c>
      <c r="B30" s="20">
        <v>0.6</v>
      </c>
      <c r="C30" s="24" t="s">
        <v>212</v>
      </c>
    </row>
    <row r="31" spans="1:6" ht="15.75" customHeight="1" x14ac:dyDescent="0.25">
      <c r="A31" s="27" t="s">
        <v>218</v>
      </c>
      <c r="B31" s="20">
        <v>0.8</v>
      </c>
      <c r="C31" s="25" t="s">
        <v>213</v>
      </c>
    </row>
    <row r="32" spans="1:6" ht="15.75" customHeight="1" x14ac:dyDescent="0.25">
      <c r="A32" s="27" t="s">
        <v>219</v>
      </c>
      <c r="B32" s="20">
        <v>1</v>
      </c>
      <c r="C32" s="26" t="s">
        <v>214</v>
      </c>
    </row>
    <row r="33" spans="1:4" ht="15.75" customHeight="1" x14ac:dyDescent="0.2"/>
    <row r="34" spans="1:4" ht="15.75" customHeight="1" x14ac:dyDescent="0.25">
      <c r="A34" s="27" t="s">
        <v>204</v>
      </c>
      <c r="B34" s="3" t="s">
        <v>210</v>
      </c>
      <c r="C34" s="3" t="str">
        <f t="shared" ref="C34:C58" si="0">CONCATENATE(A34,B34)</f>
        <v>Muy BajaLeve</v>
      </c>
      <c r="D34" s="3" t="s">
        <v>220</v>
      </c>
    </row>
    <row r="35" spans="1:4" ht="15.75" customHeight="1" x14ac:dyDescent="0.25">
      <c r="A35" s="28" t="s">
        <v>205</v>
      </c>
      <c r="B35" s="3" t="s">
        <v>210</v>
      </c>
      <c r="C35" s="3" t="str">
        <f t="shared" si="0"/>
        <v>BajaLeve</v>
      </c>
      <c r="D35" s="3" t="s">
        <v>220</v>
      </c>
    </row>
    <row r="36" spans="1:4" ht="15.75" customHeight="1" x14ac:dyDescent="0.25">
      <c r="A36" s="28" t="s">
        <v>206</v>
      </c>
      <c r="B36" s="3" t="s">
        <v>210</v>
      </c>
      <c r="C36" s="3" t="str">
        <f t="shared" si="0"/>
        <v>MediaLeve</v>
      </c>
      <c r="D36" s="3" t="s">
        <v>212</v>
      </c>
    </row>
    <row r="37" spans="1:4" ht="15.75" customHeight="1" x14ac:dyDescent="0.25">
      <c r="A37" s="28" t="s">
        <v>207</v>
      </c>
      <c r="B37" s="3" t="s">
        <v>210</v>
      </c>
      <c r="C37" s="3" t="str">
        <f t="shared" si="0"/>
        <v>A l t aLeve</v>
      </c>
      <c r="D37" s="3" t="s">
        <v>212</v>
      </c>
    </row>
    <row r="38" spans="1:4" ht="15.75" customHeight="1" x14ac:dyDescent="0.25">
      <c r="A38" s="28" t="s">
        <v>208</v>
      </c>
      <c r="B38" s="3" t="s">
        <v>210</v>
      </c>
      <c r="C38" s="3" t="str">
        <f t="shared" si="0"/>
        <v>Muy AltaLeve</v>
      </c>
      <c r="D38" s="3" t="s">
        <v>95</v>
      </c>
    </row>
    <row r="39" spans="1:4" ht="15.75" customHeight="1" x14ac:dyDescent="0.25">
      <c r="A39" s="27" t="s">
        <v>204</v>
      </c>
      <c r="B39" s="3" t="s">
        <v>211</v>
      </c>
      <c r="C39" s="3" t="str">
        <f t="shared" si="0"/>
        <v>Muy BajaMenor</v>
      </c>
      <c r="D39" s="3" t="s">
        <v>220</v>
      </c>
    </row>
    <row r="40" spans="1:4" ht="15.75" customHeight="1" x14ac:dyDescent="0.25">
      <c r="A40" s="28" t="s">
        <v>205</v>
      </c>
      <c r="B40" s="3" t="s">
        <v>211</v>
      </c>
      <c r="C40" s="3" t="str">
        <f t="shared" si="0"/>
        <v>BajaMenor</v>
      </c>
      <c r="D40" s="3" t="s">
        <v>212</v>
      </c>
    </row>
    <row r="41" spans="1:4" ht="15.75" customHeight="1" x14ac:dyDescent="0.25">
      <c r="A41" s="28" t="s">
        <v>206</v>
      </c>
      <c r="B41" s="3" t="s">
        <v>211</v>
      </c>
      <c r="C41" s="3" t="str">
        <f t="shared" si="0"/>
        <v>MediaMenor</v>
      </c>
      <c r="D41" s="3" t="s">
        <v>212</v>
      </c>
    </row>
    <row r="42" spans="1:4" ht="15.75" customHeight="1" x14ac:dyDescent="0.25">
      <c r="A42" s="28" t="s">
        <v>207</v>
      </c>
      <c r="B42" s="3" t="s">
        <v>211</v>
      </c>
      <c r="C42" s="3" t="str">
        <f t="shared" si="0"/>
        <v>A l t aMenor</v>
      </c>
      <c r="D42" s="3" t="s">
        <v>212</v>
      </c>
    </row>
    <row r="43" spans="1:4" ht="15.75" customHeight="1" x14ac:dyDescent="0.25">
      <c r="A43" s="28" t="s">
        <v>208</v>
      </c>
      <c r="B43" s="3" t="s">
        <v>211</v>
      </c>
      <c r="C43" s="3" t="str">
        <f t="shared" si="0"/>
        <v>Muy AltaMenor</v>
      </c>
      <c r="D43" s="3" t="s">
        <v>95</v>
      </c>
    </row>
    <row r="44" spans="1:4" ht="15.75" customHeight="1" x14ac:dyDescent="0.25">
      <c r="A44" s="27" t="s">
        <v>204</v>
      </c>
      <c r="B44" s="3" t="s">
        <v>212</v>
      </c>
      <c r="C44" s="3" t="str">
        <f t="shared" si="0"/>
        <v>Muy BajaModerado</v>
      </c>
      <c r="D44" s="3" t="s">
        <v>212</v>
      </c>
    </row>
    <row r="45" spans="1:4" ht="15.75" customHeight="1" x14ac:dyDescent="0.25">
      <c r="A45" s="28" t="s">
        <v>205</v>
      </c>
      <c r="B45" s="3" t="s">
        <v>212</v>
      </c>
      <c r="C45" s="3" t="str">
        <f t="shared" si="0"/>
        <v>BajaModerado</v>
      </c>
      <c r="D45" s="3" t="s">
        <v>212</v>
      </c>
    </row>
    <row r="46" spans="1:4" ht="15.75" customHeight="1" x14ac:dyDescent="0.25">
      <c r="A46" s="28" t="s">
        <v>206</v>
      </c>
      <c r="B46" s="3" t="s">
        <v>212</v>
      </c>
      <c r="C46" s="3" t="str">
        <f t="shared" si="0"/>
        <v>MediaModerado</v>
      </c>
      <c r="D46" s="3" t="s">
        <v>212</v>
      </c>
    </row>
    <row r="47" spans="1:4" ht="15.75" customHeight="1" x14ac:dyDescent="0.25">
      <c r="A47" s="28" t="s">
        <v>207</v>
      </c>
      <c r="B47" s="3" t="s">
        <v>212</v>
      </c>
      <c r="C47" s="3" t="str">
        <f t="shared" si="0"/>
        <v>A l t aModerado</v>
      </c>
      <c r="D47" s="3" t="s">
        <v>95</v>
      </c>
    </row>
    <row r="48" spans="1:4" ht="15.75" customHeight="1" x14ac:dyDescent="0.25">
      <c r="A48" s="28" t="s">
        <v>208</v>
      </c>
      <c r="B48" s="3" t="s">
        <v>212</v>
      </c>
      <c r="C48" s="3" t="str">
        <f t="shared" si="0"/>
        <v>Muy AltaModerado</v>
      </c>
      <c r="D48" s="3" t="s">
        <v>95</v>
      </c>
    </row>
    <row r="49" spans="1:4" ht="15.75" customHeight="1" x14ac:dyDescent="0.25">
      <c r="A49" s="27" t="s">
        <v>204</v>
      </c>
      <c r="B49" s="3" t="s">
        <v>213</v>
      </c>
      <c r="C49" s="3" t="str">
        <f t="shared" si="0"/>
        <v>Muy BajaMayor</v>
      </c>
      <c r="D49" s="3" t="s">
        <v>95</v>
      </c>
    </row>
    <row r="50" spans="1:4" ht="15.75" customHeight="1" x14ac:dyDescent="0.25">
      <c r="A50" s="28" t="s">
        <v>205</v>
      </c>
      <c r="B50" s="3" t="s">
        <v>213</v>
      </c>
      <c r="C50" s="3" t="str">
        <f t="shared" si="0"/>
        <v>BajaMayor</v>
      </c>
      <c r="D50" s="3" t="s">
        <v>95</v>
      </c>
    </row>
    <row r="51" spans="1:4" ht="15.75" customHeight="1" x14ac:dyDescent="0.25">
      <c r="A51" s="28" t="s">
        <v>206</v>
      </c>
      <c r="B51" s="3" t="s">
        <v>213</v>
      </c>
      <c r="C51" s="3" t="str">
        <f t="shared" si="0"/>
        <v>MediaMayor</v>
      </c>
      <c r="D51" s="3" t="s">
        <v>95</v>
      </c>
    </row>
    <row r="52" spans="1:4" ht="15.75" customHeight="1" x14ac:dyDescent="0.25">
      <c r="A52" s="28" t="s">
        <v>207</v>
      </c>
      <c r="B52" s="3" t="s">
        <v>213</v>
      </c>
      <c r="C52" s="3" t="str">
        <f t="shared" si="0"/>
        <v>A l t aMayor</v>
      </c>
      <c r="D52" s="3" t="s">
        <v>95</v>
      </c>
    </row>
    <row r="53" spans="1:4" ht="15.75" customHeight="1" x14ac:dyDescent="0.25">
      <c r="A53" s="28" t="s">
        <v>208</v>
      </c>
      <c r="B53" s="3" t="s">
        <v>213</v>
      </c>
      <c r="C53" s="3" t="str">
        <f t="shared" si="0"/>
        <v>Muy AltaMayor</v>
      </c>
      <c r="D53" s="3" t="s">
        <v>95</v>
      </c>
    </row>
    <row r="54" spans="1:4" ht="15.75" customHeight="1" x14ac:dyDescent="0.25">
      <c r="A54" s="27" t="s">
        <v>204</v>
      </c>
      <c r="B54" s="3" t="s">
        <v>214</v>
      </c>
      <c r="C54" s="3" t="str">
        <f t="shared" si="0"/>
        <v>Muy BajaCatastrófico</v>
      </c>
      <c r="D54" s="3" t="s">
        <v>221</v>
      </c>
    </row>
    <row r="55" spans="1:4" ht="15.75" customHeight="1" x14ac:dyDescent="0.25">
      <c r="A55" s="28" t="s">
        <v>205</v>
      </c>
      <c r="B55" s="3" t="s">
        <v>214</v>
      </c>
      <c r="C55" s="3" t="str">
        <f t="shared" si="0"/>
        <v>BajaCatastrófico</v>
      </c>
      <c r="D55" s="3" t="s">
        <v>221</v>
      </c>
    </row>
    <row r="56" spans="1:4" ht="15.75" customHeight="1" x14ac:dyDescent="0.25">
      <c r="A56" s="28" t="s">
        <v>206</v>
      </c>
      <c r="B56" s="3" t="s">
        <v>214</v>
      </c>
      <c r="C56" s="3" t="str">
        <f t="shared" si="0"/>
        <v>MediaCatastrófico</v>
      </c>
      <c r="D56" s="3" t="s">
        <v>221</v>
      </c>
    </row>
    <row r="57" spans="1:4" ht="15.75" customHeight="1" x14ac:dyDescent="0.25">
      <c r="A57" s="28" t="s">
        <v>207</v>
      </c>
      <c r="B57" s="3" t="s">
        <v>214</v>
      </c>
      <c r="C57" s="3" t="str">
        <f t="shared" si="0"/>
        <v>A l t aCatastrófico</v>
      </c>
      <c r="D57" s="3" t="s">
        <v>221</v>
      </c>
    </row>
    <row r="58" spans="1:4" ht="15.75" customHeight="1" x14ac:dyDescent="0.25">
      <c r="A58" s="28" t="s">
        <v>208</v>
      </c>
      <c r="B58" s="3" t="s">
        <v>214</v>
      </c>
      <c r="C58" s="3" t="str">
        <f t="shared" si="0"/>
        <v>Muy AltaCatastrófico</v>
      </c>
      <c r="D58" s="3" t="s">
        <v>221</v>
      </c>
    </row>
    <row r="59" spans="1:4" ht="15.75" customHeight="1" x14ac:dyDescent="0.2"/>
    <row r="60" spans="1:4" ht="15.75" customHeight="1" x14ac:dyDescent="0.2">
      <c r="A60" s="28" t="s">
        <v>222</v>
      </c>
    </row>
    <row r="61" spans="1:4" ht="15.75" customHeight="1" x14ac:dyDescent="0.2"/>
    <row r="62" spans="1:4" ht="15.75" customHeight="1" x14ac:dyDescent="0.25">
      <c r="A62" s="28" t="s">
        <v>51</v>
      </c>
      <c r="B62" s="22">
        <v>0.25</v>
      </c>
    </row>
    <row r="63" spans="1:4" ht="15.75" customHeight="1" x14ac:dyDescent="0.25">
      <c r="A63" s="3" t="s">
        <v>59</v>
      </c>
      <c r="B63" s="22">
        <v>0.15</v>
      </c>
    </row>
    <row r="64" spans="1:4" ht="15.75" customHeight="1" x14ac:dyDescent="0.25">
      <c r="A64" s="28" t="s">
        <v>78</v>
      </c>
      <c r="B64" s="22">
        <v>0.1</v>
      </c>
    </row>
    <row r="65" spans="1:4" ht="15.75" customHeight="1" x14ac:dyDescent="0.2"/>
    <row r="66" spans="1:4" ht="15.75" customHeight="1" x14ac:dyDescent="0.2">
      <c r="A66" s="28" t="s">
        <v>143</v>
      </c>
    </row>
    <row r="67" spans="1:4" ht="15.75" customHeight="1" x14ac:dyDescent="0.2"/>
    <row r="68" spans="1:4" ht="15.75" customHeight="1" x14ac:dyDescent="0.25">
      <c r="A68" s="28" t="s">
        <v>223</v>
      </c>
      <c r="B68" s="22">
        <v>0.25</v>
      </c>
    </row>
    <row r="69" spans="1:4" ht="15.75" customHeight="1" x14ac:dyDescent="0.25">
      <c r="A69" s="3" t="s">
        <v>52</v>
      </c>
      <c r="B69" s="22">
        <v>0.15</v>
      </c>
    </row>
    <row r="70" spans="1:4" ht="15.75" customHeight="1" x14ac:dyDescent="0.2"/>
    <row r="71" spans="1:4" ht="15.75" customHeight="1" x14ac:dyDescent="0.25">
      <c r="A71" s="3" t="s">
        <v>41</v>
      </c>
    </row>
    <row r="72" spans="1:4" ht="15.75" customHeight="1" x14ac:dyDescent="0.2"/>
    <row r="73" spans="1:4" ht="15.75" customHeight="1" x14ac:dyDescent="0.25">
      <c r="A73" s="28" t="s">
        <v>51</v>
      </c>
      <c r="B73" s="28" t="s">
        <v>223</v>
      </c>
      <c r="C73" s="3" t="str">
        <f t="shared" ref="C73:C78" si="1">CONCATENATE(A73,B73)</f>
        <v>PreventivoAutomático</v>
      </c>
      <c r="D73" s="22">
        <f>+B62+B68</f>
        <v>0.5</v>
      </c>
    </row>
    <row r="74" spans="1:4" ht="15.75" customHeight="1" x14ac:dyDescent="0.25">
      <c r="A74" s="3" t="s">
        <v>59</v>
      </c>
      <c r="B74" s="28" t="s">
        <v>223</v>
      </c>
      <c r="C74" s="3" t="str">
        <f t="shared" si="1"/>
        <v>DetectivoAutomático</v>
      </c>
      <c r="D74" s="22">
        <f>+B63+B68</f>
        <v>0.4</v>
      </c>
    </row>
    <row r="75" spans="1:4" ht="15.75" customHeight="1" x14ac:dyDescent="0.25">
      <c r="A75" s="28" t="s">
        <v>78</v>
      </c>
      <c r="B75" s="28" t="s">
        <v>223</v>
      </c>
      <c r="C75" s="3" t="str">
        <f t="shared" si="1"/>
        <v>CorrectivoAutomático</v>
      </c>
      <c r="D75" s="22">
        <f>+B64+B68</f>
        <v>0.35</v>
      </c>
    </row>
    <row r="76" spans="1:4" ht="15.75" customHeight="1" x14ac:dyDescent="0.25">
      <c r="A76" s="28" t="s">
        <v>51</v>
      </c>
      <c r="B76" s="28" t="s">
        <v>52</v>
      </c>
      <c r="C76" s="3" t="str">
        <f t="shared" si="1"/>
        <v>PreventivoManual</v>
      </c>
      <c r="D76" s="22">
        <f>+B62+B69</f>
        <v>0.4</v>
      </c>
    </row>
    <row r="77" spans="1:4" ht="15.75" customHeight="1" x14ac:dyDescent="0.25">
      <c r="A77" s="3" t="s">
        <v>59</v>
      </c>
      <c r="B77" s="28" t="s">
        <v>52</v>
      </c>
      <c r="C77" s="3" t="str">
        <f t="shared" si="1"/>
        <v>DetectivoManual</v>
      </c>
      <c r="D77" s="22">
        <f>+B63+B69</f>
        <v>0.3</v>
      </c>
    </row>
    <row r="78" spans="1:4" ht="15.75" customHeight="1" x14ac:dyDescent="0.25">
      <c r="A78" s="28" t="s">
        <v>78</v>
      </c>
      <c r="B78" s="28" t="s">
        <v>52</v>
      </c>
      <c r="C78" s="3" t="str">
        <f t="shared" si="1"/>
        <v>CorrectivoManual</v>
      </c>
      <c r="D78" s="22">
        <f>+B64+B69</f>
        <v>0.25</v>
      </c>
    </row>
    <row r="79" spans="1:4" ht="15.75" customHeight="1" x14ac:dyDescent="0.2"/>
    <row r="80" spans="1:4" ht="15.75" customHeight="1" x14ac:dyDescent="0.2">
      <c r="A80" s="28" t="s">
        <v>42</v>
      </c>
    </row>
    <row r="81" spans="1:1" ht="15.75" customHeight="1" x14ac:dyDescent="0.2"/>
    <row r="82" spans="1:1" ht="15.75" customHeight="1" x14ac:dyDescent="0.2">
      <c r="A82" s="28" t="s">
        <v>53</v>
      </c>
    </row>
    <row r="83" spans="1:1" ht="15.75" customHeight="1" x14ac:dyDescent="0.25">
      <c r="A83" s="3" t="s">
        <v>62</v>
      </c>
    </row>
    <row r="84" spans="1:1" ht="15.75" customHeight="1" x14ac:dyDescent="0.2"/>
    <row r="85" spans="1:1" ht="15.75" customHeight="1" x14ac:dyDescent="0.25">
      <c r="A85" s="3" t="s">
        <v>43</v>
      </c>
    </row>
    <row r="86" spans="1:1" ht="15.75" customHeight="1" x14ac:dyDescent="0.2"/>
    <row r="87" spans="1:1" ht="15.75" customHeight="1" x14ac:dyDescent="0.25">
      <c r="A87" s="3" t="s">
        <v>54</v>
      </c>
    </row>
    <row r="88" spans="1:1" ht="15.75" customHeight="1" x14ac:dyDescent="0.25">
      <c r="A88" s="3" t="s">
        <v>68</v>
      </c>
    </row>
    <row r="89" spans="1:1" ht="15.75" customHeight="1" x14ac:dyDescent="0.2"/>
    <row r="90" spans="1:1" ht="15.75" customHeight="1" x14ac:dyDescent="0.25">
      <c r="A90" s="3" t="s">
        <v>44</v>
      </c>
    </row>
    <row r="91" spans="1:1" ht="15.75" customHeight="1" x14ac:dyDescent="0.2"/>
    <row r="92" spans="1:1" ht="15.75" customHeight="1" x14ac:dyDescent="0.25">
      <c r="A92" s="3" t="s">
        <v>55</v>
      </c>
    </row>
    <row r="93" spans="1:1" ht="15.75" customHeight="1" x14ac:dyDescent="0.25">
      <c r="A93" s="3" t="s">
        <v>224</v>
      </c>
    </row>
    <row r="94" spans="1:1" ht="15.75" customHeight="1" x14ac:dyDescent="0.2"/>
    <row r="95" spans="1:1" ht="15.75" customHeight="1" x14ac:dyDescent="0.2"/>
    <row r="96" spans="1:1" ht="15.75" customHeight="1" x14ac:dyDescent="0.25">
      <c r="A96" s="3" t="s">
        <v>225</v>
      </c>
    </row>
    <row r="97" spans="1:3" ht="15.75" customHeight="1" x14ac:dyDescent="0.2"/>
    <row r="98" spans="1:3" ht="15.75" customHeight="1" x14ac:dyDescent="0.25">
      <c r="A98" s="3" t="s">
        <v>56</v>
      </c>
    </row>
    <row r="99" spans="1:3" ht="15.75" customHeight="1" x14ac:dyDescent="0.25">
      <c r="A99" s="3" t="s">
        <v>226</v>
      </c>
    </row>
    <row r="100" spans="1:3" ht="15.75" customHeight="1" x14ac:dyDescent="0.25">
      <c r="A100" s="3" t="s">
        <v>227</v>
      </c>
    </row>
    <row r="101" spans="1:3" ht="15.75" customHeight="1" x14ac:dyDescent="0.25">
      <c r="A101" s="3" t="s">
        <v>228</v>
      </c>
    </row>
    <row r="102" spans="1:3" ht="15.75" customHeight="1" x14ac:dyDescent="0.2"/>
    <row r="103" spans="1:3" ht="15.75" customHeight="1" x14ac:dyDescent="0.2"/>
    <row r="104" spans="1:3" ht="15.75" customHeight="1" x14ac:dyDescent="0.2"/>
    <row r="105" spans="1:3" ht="15.75" customHeight="1" x14ac:dyDescent="0.2"/>
    <row r="106" spans="1:3" ht="15.75" customHeight="1" x14ac:dyDescent="0.2"/>
    <row r="107" spans="1:3" ht="15.75" customHeight="1" x14ac:dyDescent="0.25">
      <c r="A107" s="3" t="s">
        <v>212</v>
      </c>
      <c r="B107" s="20">
        <v>0.6</v>
      </c>
      <c r="C107" s="24" t="s">
        <v>212</v>
      </c>
    </row>
    <row r="108" spans="1:3" ht="15.75" customHeight="1" x14ac:dyDescent="0.25">
      <c r="A108" s="3" t="s">
        <v>213</v>
      </c>
      <c r="B108" s="20">
        <v>0.8</v>
      </c>
      <c r="C108" s="25" t="s">
        <v>213</v>
      </c>
    </row>
    <row r="109" spans="1:3" ht="15.75" customHeight="1" x14ac:dyDescent="0.25">
      <c r="A109" s="3" t="s">
        <v>214</v>
      </c>
      <c r="B109" s="20">
        <v>1</v>
      </c>
      <c r="C109" s="26" t="s">
        <v>214</v>
      </c>
    </row>
    <row r="110" spans="1:3" ht="15.75" customHeight="1" x14ac:dyDescent="0.2"/>
    <row r="111" spans="1:3" ht="15.75" customHeight="1" x14ac:dyDescent="0.2"/>
    <row r="112" spans="1:3" ht="15.75" customHeight="1" x14ac:dyDescent="0.2"/>
    <row r="113" spans="1:3" ht="55.5" customHeight="1" x14ac:dyDescent="0.2">
      <c r="A113" s="46" t="s">
        <v>270</v>
      </c>
      <c r="B113" s="46" t="s">
        <v>271</v>
      </c>
      <c r="C113" s="46" t="s">
        <v>272</v>
      </c>
    </row>
    <row r="114" spans="1:3" ht="14.25" x14ac:dyDescent="0.2">
      <c r="A114" s="46"/>
      <c r="B114" s="46"/>
      <c r="C114" s="46"/>
    </row>
    <row r="115" spans="1:3" ht="15.75" customHeight="1" x14ac:dyDescent="0.2">
      <c r="A115" s="40" t="s">
        <v>247</v>
      </c>
      <c r="B115" s="41" t="s">
        <v>254</v>
      </c>
      <c r="C115" s="42">
        <v>15</v>
      </c>
    </row>
    <row r="116" spans="1:3" ht="15.75" customHeight="1" x14ac:dyDescent="0.2">
      <c r="A116" s="40"/>
      <c r="B116" s="41" t="s">
        <v>255</v>
      </c>
      <c r="C116" s="42">
        <v>0</v>
      </c>
    </row>
    <row r="117" spans="1:3" ht="15.75" customHeight="1" x14ac:dyDescent="0.2">
      <c r="A117" s="40"/>
      <c r="B117" s="41"/>
      <c r="C117" s="42"/>
    </row>
    <row r="118" spans="1:3" ht="15.75" customHeight="1" x14ac:dyDescent="0.2">
      <c r="A118" s="43" t="s">
        <v>248</v>
      </c>
      <c r="B118" s="41" t="s">
        <v>256</v>
      </c>
      <c r="C118" s="42">
        <v>15</v>
      </c>
    </row>
    <row r="119" spans="1:3" ht="15.75" customHeight="1" x14ac:dyDescent="0.2">
      <c r="A119" s="43"/>
      <c r="B119" s="41" t="s">
        <v>257</v>
      </c>
      <c r="C119" s="42">
        <v>0</v>
      </c>
    </row>
    <row r="120" spans="1:3" ht="15.75" customHeight="1" x14ac:dyDescent="0.2">
      <c r="A120" s="43"/>
      <c r="B120" s="41"/>
      <c r="C120" s="42"/>
    </row>
    <row r="121" spans="1:3" ht="15.75" customHeight="1" x14ac:dyDescent="0.2">
      <c r="A121" s="43" t="s">
        <v>249</v>
      </c>
      <c r="B121" s="41" t="s">
        <v>258</v>
      </c>
      <c r="C121" s="42">
        <v>15</v>
      </c>
    </row>
    <row r="122" spans="1:3" ht="15.75" customHeight="1" x14ac:dyDescent="0.2">
      <c r="A122" s="43"/>
      <c r="B122" s="41" t="s">
        <v>259</v>
      </c>
      <c r="C122" s="42">
        <v>0</v>
      </c>
    </row>
    <row r="123" spans="1:3" ht="15.75" customHeight="1" x14ac:dyDescent="0.2">
      <c r="A123" s="43"/>
      <c r="B123" s="41"/>
      <c r="C123" s="42"/>
    </row>
    <row r="124" spans="1:3" ht="15.75" customHeight="1" x14ac:dyDescent="0.2">
      <c r="A124" s="43" t="s">
        <v>250</v>
      </c>
      <c r="B124" s="41" t="s">
        <v>260</v>
      </c>
      <c r="C124" s="42">
        <v>15</v>
      </c>
    </row>
    <row r="125" spans="1:3" ht="15.75" customHeight="1" x14ac:dyDescent="0.2">
      <c r="A125" s="43"/>
      <c r="B125" s="41" t="s">
        <v>261</v>
      </c>
      <c r="C125" s="42">
        <v>10</v>
      </c>
    </row>
    <row r="126" spans="1:3" ht="15.75" customHeight="1" x14ac:dyDescent="0.2">
      <c r="A126" s="43"/>
      <c r="B126" s="41" t="s">
        <v>262</v>
      </c>
      <c r="C126" s="42">
        <v>0</v>
      </c>
    </row>
    <row r="127" spans="1:3" ht="15.75" customHeight="1" x14ac:dyDescent="0.2">
      <c r="A127" s="43"/>
      <c r="B127" s="41"/>
      <c r="C127" s="42"/>
    </row>
    <row r="128" spans="1:3" ht="15.75" customHeight="1" x14ac:dyDescent="0.2">
      <c r="A128" s="43" t="s">
        <v>251</v>
      </c>
      <c r="B128" s="41" t="s">
        <v>263</v>
      </c>
      <c r="C128" s="42">
        <v>15</v>
      </c>
    </row>
    <row r="129" spans="1:3" ht="15.75" customHeight="1" x14ac:dyDescent="0.2">
      <c r="A129" s="43"/>
      <c r="B129" s="41" t="s">
        <v>264</v>
      </c>
      <c r="C129" s="42">
        <v>0</v>
      </c>
    </row>
    <row r="130" spans="1:3" ht="15.75" customHeight="1" x14ac:dyDescent="0.2">
      <c r="A130" s="43"/>
      <c r="B130" s="41"/>
      <c r="C130" s="42"/>
    </row>
    <row r="131" spans="1:3" ht="25.5" customHeight="1" x14ac:dyDescent="0.2">
      <c r="A131" s="43" t="s">
        <v>252</v>
      </c>
      <c r="B131" s="44" t="s">
        <v>265</v>
      </c>
      <c r="C131" s="42">
        <v>15</v>
      </c>
    </row>
    <row r="132" spans="1:3" ht="29.25" customHeight="1" x14ac:dyDescent="0.2">
      <c r="A132" s="43"/>
      <c r="B132" s="44" t="s">
        <v>266</v>
      </c>
      <c r="C132" s="42">
        <v>0</v>
      </c>
    </row>
    <row r="133" spans="1:3" ht="29.25" customHeight="1" x14ac:dyDescent="0.2">
      <c r="A133" s="43"/>
      <c r="B133" s="44"/>
      <c r="C133" s="42"/>
    </row>
    <row r="134" spans="1:3" ht="15.75" customHeight="1" x14ac:dyDescent="0.2">
      <c r="A134" s="43" t="s">
        <v>253</v>
      </c>
      <c r="B134" s="41" t="s">
        <v>267</v>
      </c>
      <c r="C134" s="42">
        <v>15</v>
      </c>
    </row>
    <row r="135" spans="1:3" ht="15.75" customHeight="1" x14ac:dyDescent="0.2">
      <c r="A135" s="42"/>
      <c r="B135" s="41" t="s">
        <v>268</v>
      </c>
      <c r="C135" s="42">
        <v>10</v>
      </c>
    </row>
    <row r="136" spans="1:3" ht="15.75" customHeight="1" x14ac:dyDescent="0.2">
      <c r="A136" s="42"/>
      <c r="B136" s="45" t="s">
        <v>269</v>
      </c>
      <c r="C136" s="42">
        <v>0</v>
      </c>
    </row>
    <row r="137" spans="1:3" ht="15.75" customHeight="1" x14ac:dyDescent="0.2"/>
    <row r="138" spans="1:3" ht="15.75" customHeight="1" x14ac:dyDescent="0.2"/>
    <row r="139" spans="1:3" ht="36.75" customHeight="1" x14ac:dyDescent="0.2">
      <c r="A139" s="39" t="s">
        <v>275</v>
      </c>
    </row>
    <row r="140" spans="1:3" ht="15.75" customHeight="1" x14ac:dyDescent="0.2"/>
    <row r="141" spans="1:3" ht="36" customHeight="1" x14ac:dyDescent="0.2">
      <c r="A141" s="39" t="s">
        <v>278</v>
      </c>
      <c r="B141" s="35" t="s">
        <v>279</v>
      </c>
    </row>
    <row r="142" spans="1:3" ht="36" customHeight="1" x14ac:dyDescent="0.2">
      <c r="A142" s="39" t="s">
        <v>276</v>
      </c>
      <c r="B142" s="35" t="s">
        <v>212</v>
      </c>
    </row>
    <row r="143" spans="1:3" ht="36" customHeight="1" x14ac:dyDescent="0.2">
      <c r="A143" s="39" t="s">
        <v>277</v>
      </c>
      <c r="B143" s="35" t="s">
        <v>280</v>
      </c>
    </row>
    <row r="144" spans="1:3" ht="15.75" customHeight="1" x14ac:dyDescent="0.2">
      <c r="A144" s="47"/>
    </row>
    <row r="145" spans="1:5" ht="15.75" customHeight="1" x14ac:dyDescent="0.2"/>
    <row r="146" spans="1:5" ht="15.75" customHeight="1" x14ac:dyDescent="0.2"/>
    <row r="147" spans="1:5" ht="15.75" customHeight="1" x14ac:dyDescent="0.2">
      <c r="A147" s="35" t="s">
        <v>279</v>
      </c>
      <c r="B147" s="35" t="s">
        <v>279</v>
      </c>
      <c r="C147" s="35" t="str">
        <f>CONCATENATE(A147,B147)</f>
        <v>FuerteFuerte</v>
      </c>
      <c r="D147" s="35" t="s">
        <v>279</v>
      </c>
      <c r="E147" s="35" t="s">
        <v>282</v>
      </c>
    </row>
    <row r="148" spans="1:5" ht="15.75" customHeight="1" x14ac:dyDescent="0.2">
      <c r="A148" s="35" t="s">
        <v>279</v>
      </c>
      <c r="B148" s="35" t="s">
        <v>212</v>
      </c>
      <c r="C148" s="35" t="str">
        <f t="shared" ref="C148:C155" si="2">CONCATENATE(A148,B148)</f>
        <v>FuerteModerado</v>
      </c>
      <c r="D148" s="35" t="s">
        <v>212</v>
      </c>
      <c r="E148" s="35" t="s">
        <v>283</v>
      </c>
    </row>
    <row r="149" spans="1:5" ht="15.75" customHeight="1" x14ac:dyDescent="0.2">
      <c r="A149" s="35" t="s">
        <v>279</v>
      </c>
      <c r="B149" s="35" t="s">
        <v>280</v>
      </c>
      <c r="C149" s="35" t="str">
        <f t="shared" si="2"/>
        <v>FuerteDébil</v>
      </c>
      <c r="D149" s="35" t="s">
        <v>280</v>
      </c>
      <c r="E149" s="35" t="s">
        <v>283</v>
      </c>
    </row>
    <row r="150" spans="1:5" ht="15.75" customHeight="1" x14ac:dyDescent="0.2">
      <c r="A150" s="35" t="s">
        <v>212</v>
      </c>
      <c r="B150" s="35" t="s">
        <v>279</v>
      </c>
      <c r="C150" s="35" t="str">
        <f t="shared" si="2"/>
        <v>ModeradoFuerte</v>
      </c>
      <c r="D150" s="35" t="s">
        <v>212</v>
      </c>
      <c r="E150" s="35" t="s">
        <v>283</v>
      </c>
    </row>
    <row r="151" spans="1:5" ht="15.75" customHeight="1" x14ac:dyDescent="0.2">
      <c r="A151" s="35" t="s">
        <v>212</v>
      </c>
      <c r="B151" s="35" t="s">
        <v>212</v>
      </c>
      <c r="C151" s="35" t="str">
        <f t="shared" si="2"/>
        <v>ModeradoModerado</v>
      </c>
      <c r="D151" s="35" t="s">
        <v>212</v>
      </c>
      <c r="E151" s="35" t="s">
        <v>283</v>
      </c>
    </row>
    <row r="152" spans="1:5" ht="15.75" customHeight="1" x14ac:dyDescent="0.2">
      <c r="A152" s="35" t="s">
        <v>212</v>
      </c>
      <c r="B152" s="35" t="s">
        <v>280</v>
      </c>
      <c r="C152" s="35" t="str">
        <f t="shared" si="2"/>
        <v>ModeradoDébil</v>
      </c>
      <c r="D152" s="35" t="s">
        <v>280</v>
      </c>
      <c r="E152" s="35" t="s">
        <v>283</v>
      </c>
    </row>
    <row r="153" spans="1:5" ht="15.75" customHeight="1" x14ac:dyDescent="0.2">
      <c r="A153" s="35" t="s">
        <v>280</v>
      </c>
      <c r="B153" s="35" t="s">
        <v>279</v>
      </c>
      <c r="C153" s="35" t="str">
        <f t="shared" si="2"/>
        <v>DébilFuerte</v>
      </c>
      <c r="D153" s="35" t="s">
        <v>280</v>
      </c>
      <c r="E153" s="35" t="s">
        <v>283</v>
      </c>
    </row>
    <row r="154" spans="1:5" ht="15.75" customHeight="1" x14ac:dyDescent="0.2">
      <c r="A154" s="35" t="s">
        <v>280</v>
      </c>
      <c r="B154" s="35" t="s">
        <v>212</v>
      </c>
      <c r="C154" s="35" t="str">
        <f t="shared" si="2"/>
        <v>DébilModerado</v>
      </c>
      <c r="D154" s="35" t="s">
        <v>280</v>
      </c>
      <c r="E154" s="35" t="s">
        <v>283</v>
      </c>
    </row>
    <row r="155" spans="1:5" ht="15.75" customHeight="1" x14ac:dyDescent="0.2">
      <c r="A155" s="35" t="s">
        <v>280</v>
      </c>
      <c r="B155" s="35" t="s">
        <v>280</v>
      </c>
      <c r="C155" s="35" t="str">
        <f t="shared" si="2"/>
        <v>DébilDébil</v>
      </c>
      <c r="D155" s="35" t="s">
        <v>280</v>
      </c>
      <c r="E155" s="35" t="s">
        <v>283</v>
      </c>
    </row>
    <row r="156" spans="1:5" ht="15.75" customHeight="1" x14ac:dyDescent="0.25">
      <c r="D156" s="3"/>
    </row>
    <row r="157" spans="1:5" ht="15.75" customHeight="1" x14ac:dyDescent="0.25">
      <c r="D157" s="3"/>
    </row>
    <row r="158" spans="1:5" ht="15.75" customHeight="1" x14ac:dyDescent="0.25">
      <c r="D158" s="3"/>
    </row>
    <row r="159" spans="1:5" ht="15.75" customHeight="1" x14ac:dyDescent="0.25">
      <c r="A159" s="33" t="s">
        <v>232</v>
      </c>
      <c r="B159" s="3" t="s">
        <v>212</v>
      </c>
      <c r="C159" t="str">
        <f>CONCATENATE(A159,B159)</f>
        <v>Rara vezModerado</v>
      </c>
      <c r="D159" s="3" t="s">
        <v>212</v>
      </c>
    </row>
    <row r="160" spans="1:5" ht="15.75" customHeight="1" x14ac:dyDescent="0.25">
      <c r="A160" s="33" t="s">
        <v>233</v>
      </c>
      <c r="B160" s="3" t="s">
        <v>212</v>
      </c>
      <c r="C160" t="str">
        <f t="shared" ref="C160:C173" si="3">CONCATENATE(A160,B160)</f>
        <v>ImprobableModerado</v>
      </c>
      <c r="D160" s="3" t="s">
        <v>212</v>
      </c>
    </row>
    <row r="161" spans="1:4" ht="15.75" customHeight="1" x14ac:dyDescent="0.25">
      <c r="A161" s="33" t="s">
        <v>234</v>
      </c>
      <c r="B161" s="3" t="s">
        <v>212</v>
      </c>
      <c r="C161" t="str">
        <f t="shared" si="3"/>
        <v>PosibleModerado</v>
      </c>
      <c r="D161" s="35" t="s">
        <v>95</v>
      </c>
    </row>
    <row r="162" spans="1:4" ht="15.75" customHeight="1" x14ac:dyDescent="0.25">
      <c r="A162" s="33" t="s">
        <v>235</v>
      </c>
      <c r="B162" s="3" t="s">
        <v>212</v>
      </c>
      <c r="C162" t="str">
        <f t="shared" si="3"/>
        <v>ProbableModerado</v>
      </c>
      <c r="D162" s="35" t="s">
        <v>95</v>
      </c>
    </row>
    <row r="163" spans="1:4" ht="15.75" customHeight="1" x14ac:dyDescent="0.25">
      <c r="A163" s="33" t="s">
        <v>236</v>
      </c>
      <c r="B163" s="3" t="s">
        <v>212</v>
      </c>
      <c r="C163" t="str">
        <f t="shared" si="3"/>
        <v>Casi seguroModerado</v>
      </c>
      <c r="D163" s="3" t="s">
        <v>221</v>
      </c>
    </row>
    <row r="164" spans="1:4" ht="15.75" customHeight="1" x14ac:dyDescent="0.25">
      <c r="A164" s="33" t="s">
        <v>232</v>
      </c>
      <c r="B164" s="3" t="s">
        <v>213</v>
      </c>
      <c r="C164" t="str">
        <f t="shared" si="3"/>
        <v>Rara vezMayor</v>
      </c>
      <c r="D164" s="3" t="s">
        <v>212</v>
      </c>
    </row>
    <row r="165" spans="1:4" ht="15.75" customHeight="1" x14ac:dyDescent="0.25">
      <c r="A165" s="33" t="s">
        <v>233</v>
      </c>
      <c r="B165" s="3" t="s">
        <v>213</v>
      </c>
      <c r="C165" t="str">
        <f t="shared" si="3"/>
        <v>ImprobableMayor</v>
      </c>
      <c r="D165" s="3" t="s">
        <v>212</v>
      </c>
    </row>
    <row r="166" spans="1:4" ht="15.75" customHeight="1" x14ac:dyDescent="0.25">
      <c r="A166" s="33" t="s">
        <v>234</v>
      </c>
      <c r="B166" s="3" t="s">
        <v>213</v>
      </c>
      <c r="C166" t="str">
        <f t="shared" si="3"/>
        <v>PosibleMayor</v>
      </c>
      <c r="D166" s="3" t="s">
        <v>221</v>
      </c>
    </row>
    <row r="167" spans="1:4" ht="15.75" customHeight="1" x14ac:dyDescent="0.25">
      <c r="A167" s="33" t="s">
        <v>235</v>
      </c>
      <c r="B167" s="3" t="s">
        <v>213</v>
      </c>
      <c r="C167" t="str">
        <f t="shared" si="3"/>
        <v>ProbableMayor</v>
      </c>
      <c r="D167" s="3" t="s">
        <v>221</v>
      </c>
    </row>
    <row r="168" spans="1:4" ht="15.75" customHeight="1" x14ac:dyDescent="0.25">
      <c r="A168" s="33" t="s">
        <v>236</v>
      </c>
      <c r="B168" s="3" t="s">
        <v>213</v>
      </c>
      <c r="C168" t="str">
        <f t="shared" si="3"/>
        <v>Casi seguroMayor</v>
      </c>
      <c r="D168" s="3" t="s">
        <v>221</v>
      </c>
    </row>
    <row r="169" spans="1:4" ht="15.75" customHeight="1" x14ac:dyDescent="0.25">
      <c r="A169" s="33" t="s">
        <v>232</v>
      </c>
      <c r="B169" s="3" t="s">
        <v>214</v>
      </c>
      <c r="C169" t="str">
        <f t="shared" si="3"/>
        <v>Rara vezCatastrófico</v>
      </c>
      <c r="D169" s="3" t="s">
        <v>221</v>
      </c>
    </row>
    <row r="170" spans="1:4" ht="15.75" customHeight="1" x14ac:dyDescent="0.25">
      <c r="A170" s="33" t="s">
        <v>233</v>
      </c>
      <c r="B170" s="3" t="s">
        <v>214</v>
      </c>
      <c r="C170" t="str">
        <f t="shared" si="3"/>
        <v>ImprobableCatastrófico</v>
      </c>
      <c r="D170" s="3" t="s">
        <v>221</v>
      </c>
    </row>
    <row r="171" spans="1:4" ht="15.75" customHeight="1" x14ac:dyDescent="0.25">
      <c r="A171" s="33" t="s">
        <v>234</v>
      </c>
      <c r="B171" s="3" t="s">
        <v>214</v>
      </c>
      <c r="C171" t="str">
        <f t="shared" si="3"/>
        <v>PosibleCatastrófico</v>
      </c>
      <c r="D171" s="3" t="s">
        <v>221</v>
      </c>
    </row>
    <row r="172" spans="1:4" ht="15.75" customHeight="1" x14ac:dyDescent="0.25">
      <c r="A172" s="33" t="s">
        <v>235</v>
      </c>
      <c r="B172" s="3" t="s">
        <v>214</v>
      </c>
      <c r="C172" t="str">
        <f t="shared" si="3"/>
        <v>ProbableCatastrófico</v>
      </c>
      <c r="D172" s="3" t="s">
        <v>221</v>
      </c>
    </row>
    <row r="173" spans="1:4" ht="15.75" customHeight="1" x14ac:dyDescent="0.25">
      <c r="A173" s="33" t="s">
        <v>236</v>
      </c>
      <c r="B173" s="3" t="s">
        <v>214</v>
      </c>
      <c r="C173" t="str">
        <f t="shared" si="3"/>
        <v>Casi seguroCatastrófico</v>
      </c>
      <c r="D173" s="3" t="s">
        <v>221</v>
      </c>
    </row>
    <row r="174" spans="1:4" ht="15.75" customHeight="1" x14ac:dyDescent="0.2"/>
    <row r="175" spans="1:4" ht="15.75" customHeight="1" x14ac:dyDescent="0.2"/>
    <row r="176" spans="1:4" ht="15.75" customHeight="1" x14ac:dyDescent="0.2"/>
    <row r="177" spans="6:10" ht="15.75" customHeight="1" x14ac:dyDescent="0.2"/>
    <row r="178" spans="6:10" ht="15.75" customHeight="1" x14ac:dyDescent="0.2"/>
    <row r="179" spans="6:10" ht="15.75" customHeight="1" x14ac:dyDescent="0.25">
      <c r="G179" s="33" t="s">
        <v>236</v>
      </c>
      <c r="H179" s="3" t="s">
        <v>221</v>
      </c>
      <c r="I179" s="3" t="s">
        <v>221</v>
      </c>
      <c r="J179" s="3" t="s">
        <v>221</v>
      </c>
    </row>
    <row r="180" spans="6:10" ht="15.75" customHeight="1" x14ac:dyDescent="0.25">
      <c r="G180" s="33" t="s">
        <v>235</v>
      </c>
      <c r="H180" s="35" t="s">
        <v>95</v>
      </c>
      <c r="I180" s="3" t="s">
        <v>221</v>
      </c>
      <c r="J180" s="3" t="s">
        <v>221</v>
      </c>
    </row>
    <row r="181" spans="6:10" ht="15.75" customHeight="1" x14ac:dyDescent="0.25">
      <c r="G181" s="33" t="s">
        <v>234</v>
      </c>
      <c r="H181" s="35" t="s">
        <v>95</v>
      </c>
      <c r="I181" s="3" t="s">
        <v>221</v>
      </c>
      <c r="J181" s="3" t="s">
        <v>221</v>
      </c>
    </row>
    <row r="182" spans="6:10" ht="15.75" customHeight="1" x14ac:dyDescent="0.25">
      <c r="G182" s="33" t="s">
        <v>233</v>
      </c>
      <c r="H182" s="35" t="s">
        <v>212</v>
      </c>
      <c r="I182" s="35" t="s">
        <v>95</v>
      </c>
      <c r="J182" s="3" t="s">
        <v>221</v>
      </c>
    </row>
    <row r="183" spans="6:10" ht="15.75" customHeight="1" x14ac:dyDescent="0.25">
      <c r="G183" s="33" t="s">
        <v>232</v>
      </c>
      <c r="H183" s="35" t="s">
        <v>212</v>
      </c>
      <c r="I183" s="35" t="s">
        <v>95</v>
      </c>
      <c r="J183" s="3" t="s">
        <v>221</v>
      </c>
    </row>
    <row r="184" spans="6:10" ht="15.75" customHeight="1" x14ac:dyDescent="0.25">
      <c r="H184" s="3" t="s">
        <v>212</v>
      </c>
      <c r="I184" s="3" t="s">
        <v>213</v>
      </c>
      <c r="J184" s="3" t="s">
        <v>214</v>
      </c>
    </row>
    <row r="185" spans="6:10" ht="15.75" customHeight="1" x14ac:dyDescent="0.2"/>
    <row r="186" spans="6:10" ht="15.75" customHeight="1" x14ac:dyDescent="0.2">
      <c r="F186" s="33" t="s">
        <v>236</v>
      </c>
      <c r="G186" s="35" t="s">
        <v>279</v>
      </c>
      <c r="H186" s="35" t="str">
        <f>CONCATENATE(F186,G186)</f>
        <v>Casi seguroFuerte</v>
      </c>
      <c r="I186" s="35" t="s">
        <v>234</v>
      </c>
    </row>
    <row r="187" spans="6:10" ht="15.75" customHeight="1" x14ac:dyDescent="0.2">
      <c r="F187" s="33" t="s">
        <v>235</v>
      </c>
      <c r="G187" s="35" t="s">
        <v>279</v>
      </c>
      <c r="H187" s="35" t="str">
        <f t="shared" ref="H187:H200" si="4">CONCATENATE(F187,G187)</f>
        <v>ProbableFuerte</v>
      </c>
      <c r="I187" s="35" t="s">
        <v>233</v>
      </c>
    </row>
    <row r="188" spans="6:10" ht="15.75" customHeight="1" x14ac:dyDescent="0.2">
      <c r="F188" s="33" t="s">
        <v>234</v>
      </c>
      <c r="G188" s="35" t="s">
        <v>279</v>
      </c>
      <c r="H188" s="35" t="str">
        <f t="shared" si="4"/>
        <v>PosibleFuerte</v>
      </c>
      <c r="I188" s="35" t="s">
        <v>232</v>
      </c>
    </row>
    <row r="189" spans="6:10" ht="15.75" customHeight="1" x14ac:dyDescent="0.2">
      <c r="F189" s="33" t="s">
        <v>233</v>
      </c>
      <c r="G189" s="35" t="s">
        <v>279</v>
      </c>
      <c r="H189" s="35" t="str">
        <f t="shared" si="4"/>
        <v>ImprobableFuerte</v>
      </c>
      <c r="I189" s="35" t="s">
        <v>232</v>
      </c>
    </row>
    <row r="190" spans="6:10" ht="15.75" customHeight="1" x14ac:dyDescent="0.2">
      <c r="F190" s="33" t="s">
        <v>232</v>
      </c>
      <c r="G190" s="35" t="s">
        <v>279</v>
      </c>
      <c r="H190" s="35" t="str">
        <f t="shared" si="4"/>
        <v>Rara vezFuerte</v>
      </c>
      <c r="I190" s="48" t="s">
        <v>232</v>
      </c>
    </row>
    <row r="191" spans="6:10" ht="15.75" customHeight="1" x14ac:dyDescent="0.25">
      <c r="F191" s="33" t="s">
        <v>236</v>
      </c>
      <c r="G191" s="3" t="s">
        <v>212</v>
      </c>
      <c r="H191" s="35" t="str">
        <f t="shared" si="4"/>
        <v>Casi seguroModerado</v>
      </c>
      <c r="I191" s="49" t="s">
        <v>235</v>
      </c>
    </row>
    <row r="192" spans="6:10" ht="15.75" customHeight="1" x14ac:dyDescent="0.25">
      <c r="F192" s="33" t="s">
        <v>235</v>
      </c>
      <c r="G192" s="3" t="s">
        <v>212</v>
      </c>
      <c r="H192" s="35" t="str">
        <f t="shared" si="4"/>
        <v>ProbableModerado</v>
      </c>
      <c r="I192" s="49" t="s">
        <v>234</v>
      </c>
    </row>
    <row r="193" spans="6:9" ht="15.75" customHeight="1" x14ac:dyDescent="0.25">
      <c r="F193" s="33" t="s">
        <v>234</v>
      </c>
      <c r="G193" s="3" t="s">
        <v>212</v>
      </c>
      <c r="H193" s="35" t="str">
        <f t="shared" si="4"/>
        <v>PosibleModerado</v>
      </c>
      <c r="I193" s="49" t="s">
        <v>233</v>
      </c>
    </row>
    <row r="194" spans="6:9" ht="15.75" customHeight="1" x14ac:dyDescent="0.25">
      <c r="F194" s="33" t="s">
        <v>233</v>
      </c>
      <c r="G194" s="3" t="s">
        <v>212</v>
      </c>
      <c r="H194" s="35" t="str">
        <f t="shared" si="4"/>
        <v>ImprobableModerado</v>
      </c>
      <c r="I194" s="49" t="s">
        <v>232</v>
      </c>
    </row>
    <row r="195" spans="6:9" ht="15.75" customHeight="1" x14ac:dyDescent="0.25">
      <c r="F195" s="33" t="s">
        <v>232</v>
      </c>
      <c r="G195" s="3" t="s">
        <v>212</v>
      </c>
      <c r="H195" s="35" t="str">
        <f t="shared" si="4"/>
        <v>Rara vezModerado</v>
      </c>
      <c r="I195" s="49" t="s">
        <v>232</v>
      </c>
    </row>
    <row r="196" spans="6:9" ht="15.75" customHeight="1" x14ac:dyDescent="0.2">
      <c r="F196" s="33" t="s">
        <v>236</v>
      </c>
      <c r="G196" s="35" t="s">
        <v>280</v>
      </c>
      <c r="H196" s="35" t="str">
        <f t="shared" si="4"/>
        <v>Casi seguroDébil</v>
      </c>
      <c r="I196" s="49" t="s">
        <v>236</v>
      </c>
    </row>
    <row r="197" spans="6:9" ht="15.75" customHeight="1" x14ac:dyDescent="0.2">
      <c r="F197" s="33" t="s">
        <v>235</v>
      </c>
      <c r="G197" s="35" t="s">
        <v>280</v>
      </c>
      <c r="H197" s="35" t="str">
        <f t="shared" si="4"/>
        <v>ProbableDébil</v>
      </c>
      <c r="I197" s="49" t="s">
        <v>235</v>
      </c>
    </row>
    <row r="198" spans="6:9" ht="15.75" customHeight="1" x14ac:dyDescent="0.2">
      <c r="F198" s="33" t="s">
        <v>234</v>
      </c>
      <c r="G198" s="35" t="s">
        <v>280</v>
      </c>
      <c r="H198" s="35" t="str">
        <f t="shared" si="4"/>
        <v>PosibleDébil</v>
      </c>
      <c r="I198" s="49" t="s">
        <v>234</v>
      </c>
    </row>
    <row r="199" spans="6:9" ht="15.75" customHeight="1" x14ac:dyDescent="0.2">
      <c r="F199" s="33" t="s">
        <v>233</v>
      </c>
      <c r="G199" s="35" t="s">
        <v>280</v>
      </c>
      <c r="H199" s="35" t="str">
        <f t="shared" si="4"/>
        <v>ImprobableDébil</v>
      </c>
      <c r="I199" s="49" t="s">
        <v>233</v>
      </c>
    </row>
    <row r="200" spans="6:9" ht="15.75" customHeight="1" x14ac:dyDescent="0.2">
      <c r="F200" s="33" t="s">
        <v>232</v>
      </c>
      <c r="G200" s="35" t="s">
        <v>280</v>
      </c>
      <c r="H200" s="35" t="str">
        <f t="shared" si="4"/>
        <v>Rara vezDébil</v>
      </c>
      <c r="I200" s="49" t="s">
        <v>232</v>
      </c>
    </row>
    <row r="201" spans="6:9" ht="15.75" customHeight="1" x14ac:dyDescent="0.2"/>
    <row r="202" spans="6:9" ht="15.75" customHeight="1" x14ac:dyDescent="0.2"/>
    <row r="203" spans="6:9" ht="15.75" customHeight="1" x14ac:dyDescent="0.2"/>
    <row r="204" spans="6:9" ht="15.75" customHeight="1" x14ac:dyDescent="0.2"/>
    <row r="205" spans="6:9" ht="15.75" customHeight="1" x14ac:dyDescent="0.2"/>
    <row r="206" spans="6:9" ht="15.75" customHeight="1" x14ac:dyDescent="0.2"/>
    <row r="207" spans="6:9" ht="15.75" customHeight="1" x14ac:dyDescent="0.2"/>
    <row r="208" spans="6:9"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sheetData>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admin Riesgo corrupción</vt:lpstr>
      <vt:lpstr>Mapa calor-Tablas de referencia</vt:lpstr>
      <vt:lpstr>Tablas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Azucena Torres</dc:creator>
  <cp:lastModifiedBy>Fatima Rodriguez Obando</cp:lastModifiedBy>
  <dcterms:created xsi:type="dcterms:W3CDTF">2021-07-29T17:13:14Z</dcterms:created>
  <dcterms:modified xsi:type="dcterms:W3CDTF">2023-01-04T14:29:09Z</dcterms:modified>
</cp:coreProperties>
</file>