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ria.duarte\Documents\2022\10. Evaluación SCI\"/>
    </mc:Choice>
  </mc:AlternateContent>
  <bookViews>
    <workbookView xWindow="0" yWindow="0" windowWidth="28800" windowHeight="123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O29" i="1"/>
  <c r="G29" i="1"/>
  <c r="E29" i="1"/>
  <c r="G27" i="1"/>
  <c r="O27" i="1" s="1"/>
  <c r="E27" i="1"/>
  <c r="O25" i="1"/>
  <c r="G25" i="1"/>
  <c r="M7" i="1" s="1"/>
  <c r="E25" i="1"/>
</calcChain>
</file>

<file path=xl/sharedStrings.xml><?xml version="1.0" encoding="utf-8"?>
<sst xmlns="http://schemas.openxmlformats.org/spreadsheetml/2006/main" count="37" uniqueCount="36">
  <si>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</si>
  <si>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</si>
  <si>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</si>
  <si>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</si>
  <si>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</si>
  <si>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</si>
  <si>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Según los resultados de esta evaluación, se evidencia el avance en la implementación y mejora de algunos elementos de los cinco componentes. El Instituto, continúa generando acciones y participando en los diferentes requerimientos del Modelo.  
El componente de Monitoreo, mantuvo su calificación. En cuanto a los componentes de Evaluación de Riesgos y de Información y Comunicación, se evidenciaron mejoras, principalmente por la actualización y publicación de los mapas de riesgos del Instituto; y de otra parte, por el avance en la implementación de sistemas de información para capturar y procesar datos, con el fin de dar respuesta a las necesidades de información y por la mejora en el mecanismo de denuncia y tratamiento de los incumplimientos al Código de Integridad, incluyendo la denuncia de actos de corrupción y conflicto de intereses, a través del Protocolo Línea de Denuncia.
Los componentes Ambiente de Control y Actividades de Control  requieren fortalecerse, al no evidenciarse en la Política de administración del riesgo los niveles de aceptación del riesgo de la entidad, ni la evaluación del impacto del Plan Institucional de Capacitación –PIC, ni avances frente a la construcción del Mapa de aseguramiento del Instituto, teniendo en cuenta que se cuenta con la línea en funcionamiento para la denuncia de posibles incumplimientos al código de integridad, es necesario establecer si ha aportado para la mejora de los mapas de riesgos o en otros ámbitos para la entidad,  falta de verificación de actividades de control de las infraestructuras tecnológicas y los procesos de gestión de seguridad de la información y mejorar los controles generados a través de procedimientos, documentos, instructivos, guías, formatos y demás instrumentos. Es necesario continuar con la apropiación del esquema de líneas de defensa en el Instituto, para el fortalecimiento del Sistema de Control Interno. 
</t>
  </si>
  <si>
    <t>¿Es efectivo el sistema de control interno para los objetivos evaluados? (Si/No) (Justifique su respuesta):</t>
  </si>
  <si>
    <t>Si</t>
  </si>
  <si>
    <t>El Área de Control Interno considera que el Sistema de Control Interno ha avanzado durante la vigencia.  La operación del Instituto se encuentra planteada desde la gestión por procesos, que permite  dirigir,planear, ejecutar, hacer seguimiento, evaluar y controlar la gestión con el objetivo de generar resultados para los ciudadanos.
Se observó la ejecución de acciones en cada uno de los componentes del Sistema, en cumplimiento de los lineamientos definidos,  para mejorar la efectividad, entre las que se encuentran: Reuniones periódicas por parte del Comité Institucional de Coordinación de Control Interno en el que se evalúan las debilidades detectadas y se toman acciones desde la alta dirección, la socialización de los resultados en los Comités de Gestión y Desempeño y Directivos, la realización de Jornada de Inducción dirigida a todos los servidores y colaboradores y el llevar a cabo acciones de mejora originadas por las evaluaciones anteriores del Sistema de Control Interno.</t>
  </si>
  <si>
    <t>La entidad cuenta dentro de su Sistema de Control Interno, con una institucionalidad (Líneas de defensa)  que le permita la toma de decisiones frente al control (Si/No) (Justifique su respuesta):</t>
  </si>
  <si>
    <t xml:space="preserve">En la Política de Administración de Riesgos, el Instituto identificó las líneas de defensa (con sus respectivas responsabilidades), adicionalmente cuenta con el Comité Institucional de Coordinación de Control Interno, el cual se encuentra adoptado mediante resolución y viene operando articuladamente con el Comité Directivo, el Comité Institucional de Gestión y Desempeño, entre otros. De acuerdo con las evaluaciones realizadas, se identificó que las líneas de defensa en el Instituto, requieren de revisión y ajuste, para mejorar el desempeño del Sistema de Control Interno.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</si>
  <si>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</si>
  <si>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</si>
  <si>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</si>
  <si>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</si>
  <si>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</si>
  <si>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</si>
  <si>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</si>
  <si>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</si>
  <si>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Los instrumentos, directrices, niveles de autoridad y responsabilidades para la implementación del Sistema de Control Interno se encuentran documentadas en los procesos misionales, estratégicos, de apoyo y de evaluación del Instituto y son conocidas y utilizadas por la comunidad institucional del Idartes.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Se observan gestiones asociadas al mantenimiento del Código de integridad.
Se observan seguimientos al Plan estratégico de Talento Humano
Debilidades:
Falta poner en operación el protocolo de la línea de denuncia interna u otro mecanismo para facilitar el conocimiento de las irregularidades o posibles incumplimientos al Código de Integridad del instituto.</t>
  </si>
  <si>
    <t>Evaluación de riesgos</t>
  </si>
  <si>
    <r>
      <rPr>
        <u/>
        <sz val="12"/>
        <rFont val="Arial"/>
        <family val="2"/>
      </rPr>
      <t>Fortalezas</t>
    </r>
    <r>
      <rPr>
        <sz val="12"/>
        <rFont val="Arial"/>
        <family val="2"/>
      </rPr>
      <t xml:space="preserve">:
Se cuenta con una política y otros instrumentos para la gestión de riesgos en el Instituto. Se tienen definidos roles y responsabilidades de las tres líneas de defensa. 
Desde la tercera línea de defensa, se elaboró y presentó Informe de seguimiento sobre Evaluación a los riesgos y controles del Instituto, en el que se verificó identificación de riesgos y el diseño de controles (muestra). Se recomienda a la primera y segunda línea tener en cuenta resultados para emprender las acciones correspondientes, en cuanto a fortalecer: el diseño y pertinencia de los controles.
Se cuenta con mecanismos para vincular o relacionar el Plan Estratégico con los objetivos estratégicos y estos a su vez con los objetivos operativos.
La Oficina Asesora de Planeación, realiza trimestralmente seguimiento al Plan Estratégico.
Se evidenciaron procesos de evaluación periódica de los objetivos estratégicos establecidos, por parte del Comité Directivo,  para asegurar que estos continúan siendo consistentes y apropiados para la Entidad.
Actualización y publicación de los mapas de riesgos del Idartes, se observa que durante la vigencia 2021, se realizó el 30/08/2021. Se evidencia un mayor número de riesgos de corrupción identificados, por parte de la primera línea, como resultado de las recomendaciones realizadas desde la tercera línea de defensa. </t>
    </r>
    <r>
      <rPr>
        <u/>
        <sz val="12"/>
        <rFont val="Arial"/>
        <family val="2"/>
      </rPr>
      <t xml:space="preserve">
Debilidades</t>
    </r>
    <r>
      <rPr>
        <sz val="12"/>
        <rFont val="Arial"/>
        <family val="2"/>
      </rPr>
      <t xml:space="preserve">:
Se requiere avanzar en la implementación del mapa de aseguramiento institucional.
Fallas en la primera y segunda línea de defensa, en cuanto a la oportunidad de actualizar, consolidar y publicar los riesgos (30/08/2021)durante la vigencia 2021. Se debe tener en cuenta que, la falta de consolidación y publicación de los mapas de riesgos actualizados, dificulta los procesos de control y gestión, monitoreo y evaluación, revisión del adecuado diseño y funcionamiento de los controles y, por ende, las recomendaciones y seguimiento asociados al fortalecimiento de la gestión.
Se requiere fortalecer el proceso de autoevaluación de riesgos por procesos en el Instituto y mejorar o cambiar el instrumento usado para esta actividad (drive). También se hace necesario mejorar los procesos de monitoreo de riesgos.
Se evidenciaron debilidades en la ejecución del procedimiento "Planeación estratégica institucional", en el marco de la Auditoría al Proceso de Direccionamiento estratégico institucional. Las cuales ya cuentan con plan de mejora por parte de las áreas responsables. </t>
    </r>
  </si>
  <si>
    <t xml:space="preserve">Fortalezas:
Los instrumentos provistos por la Oficina Asesora de Planeación han facilitado a las unidades funcionales del Instituto a la documentación de riesgos en el marco de los parámetros mínimos de la Guía de Administración de Riesgos del Departamento Administrativo de la Función Pública.  Se evidenció un esfuerzo institucional por la actualización de los riesgos de los procesos.
Se acogieron las recomendaciones del informe de controles de riesgos documentado por el Área de Control Interno, por lo que se puede observar una mejora en la clasificación de contorles moderados y fuertes.
La Oficina Asesora de Planeación y el Área de Control Interno presentaron en Comité Directivo los avances de la ejecución de la política de administración de riesgo.
Se actualizó la Política de Administración de Riesgo.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Se documentó en el Sistema Integrado de Gestión del Idartes instrumento para la identifiacción de riesgos de corrupción
Se documentó en el Sistema Integrado de Gestión del Idartes instrumento para la identifiacción de riesgos de procesos en el marco de los lineamientos de la Guía de Adminsitración de Riesgos y Controles del DAFP
Se están llevando a cabo jornadas para la identificación y/o actualziación de los mapas de riesgos por proceso
Debilidades:
Es necesario identificar un mayor número de riesgos de corrupción teniendo en cuenta el número de procesos del mapa de procesos y a los servicios y trámites que se ofrecen a los grupos de interés.
Se requiere avanzar en la implementación del mapa de aseguramiento institucional como mejoras a la identificación de responasbilidades de las líneas de defensa documentadas en la Política de Administración del Riesgo. </t>
  </si>
  <si>
    <t>Actividades de control</t>
  </si>
  <si>
    <t xml:space="preserve">Fortalezas:
Los instrumentos, procedimientos y políticas de operación para el funcionamiento del Sistema de Control Interno se encuentran documentadas en los procesos misionales, estratégicos, de apoyo y de evaluación del Instituto y son conocidas y utilizadas por la comunidad institucional del Idartes.
La entidad se encuentra en este momento en la implementación de herramientas informáticas que permitirán facilitar la gestión y seguimiento de las actividades administrativas misionales y estratégicas.
Se observa que se acogieron las recomendaciones del Área de Control Interno documentadas en los informes de evaluación de controles de riesgos.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El área de control interno realizó evaluación a los riesgos y controles de proveedores de servicios externos, emitiendo el respectivo informe con las obsercvaciones y recomendaciones.  Además se documentó en el SIstema Integrado de Gestión el procedimiento "Seguimiento y evalaución de riesgos y controles" en el que se estableció entre las condiciones generales la evalaución de riesgos y controles de proveedores externos de acuerdo con la capacidad operativa del área y lo programado en el Plan Anual de Auditoría de la vigencia.
Debilidades:
Las acciones para complementar la planta de funcionarios a través de la convocatira de planta temporal aún no han finalizado.  Se tiene prevista su fculminación para el mes de septiembre, esto debido a que por razones externas, los tiempos de aprobación han afectado lo programado por la entidad.
No se ha definido en los documentos asociados a la gestión del riesgo, la periodicidad de los informes de monitoreo a los riesgos y controles de la entidad.
Falta identificar un mayor número de riesgos de corrupción </t>
  </si>
  <si>
    <t>Información y comunicación</t>
  </si>
  <si>
    <r>
      <rPr>
        <u/>
        <sz val="12"/>
        <rFont val="Arial"/>
        <family val="2"/>
      </rPr>
      <t>Fortalezas</t>
    </r>
    <r>
      <rPr>
        <sz val="12"/>
        <rFont val="Arial"/>
        <family val="2"/>
      </rPr>
      <t xml:space="preserve">:
El Instituto cuenta con sistemas de información para capturar y procesar datos y transformarlos, con el fin de dar respuesta a las necesidades de información internas y externas. Cuenta con el Sistema de Información para la Planeación y Gestión Institucional-PANDORA, el cual contiene los módulos de Evaluación y Control, Planeación, Almacén, Paz y salvo, Administrador y Misional. Y los siguientes sistemas adicionales: Sistema de gestión de documentos electrónicos Orfeo, Caja menor, Contratación, Iris - Sistema de Atención al Usuario.
Se observó la expedición del "Plan de Acción Gestión del Conocimiento" en septiembre de 2021.
Se tienen implementados varios instrumentos asociados a la integridad, confidencialidad y disponibilidad de los datos e información relevante para el desarrollo de la misionalidad del Instituto. 
El Plan Estratégico esta actualizado y se encuentra publicado en el Link: https://comunicarte.idartes.gov.co/SIG/direccionamiento-estrategico-institucional
Se evidencia mecanismos de comunicación interna, tales como: correos institucionales, intranet, carteleras, piezas comunicativas, entre otros. La Dirección General a través de los editoriales semanales "El Café del  lunes" informa a la comunidad institucional sobre el desarrollo, retos y logros de los planes, programas y proyectos que gestiona la entidad. El Instituto cuenta con procedimientos para la Gestión de Comunicaciones y Organización de archivos,  en los que se definen responsabilidades para la información entrante y de salida. En ejecución del Plan anual de auditoría y seguimientos de la vigencia, se verificó la implementación de las actividades relacionadas con la gestión documental y se realizaron las recomendaciones pertinentes.
Se evidenció en el III seguimiento al PAAC, el cumplimiento al 100% de la metodología para la caracterización de usuarios en la entidad y el documento de caracterización de usuarios. 
El Instituto cuenta con “Informes de encuestas de satisfacción” mensuales y semestrales. 
Se evidenció estandarización del mecanismo de denuncia y tratamiento de los incumplimientos al Código de Integridad, incluyendo la denuncia de actos de corrupción y conflicto de intereses, a través del Protocolo Línea de Denuncia Código: GTH-PROT-03 Fecha: 01/09/2021 Versión: 1. Se recomienda evaluar su implementación. 
</t>
    </r>
    <r>
      <rPr>
        <u/>
        <sz val="12"/>
        <rFont val="Arial"/>
        <family val="2"/>
      </rPr>
      <t>Debilidades</t>
    </r>
    <r>
      <rPr>
        <sz val="12"/>
        <rFont val="Arial"/>
        <family val="2"/>
      </rPr>
      <t>:
Se recomienda actualizar y/o revisar el Plan de Comunicaciones fecha de actualización 10/09/2017 y el procedimiento: Elaboración y Publicación del Boletín interno y Carteleras. En el segundo Informe de seguimiento a cajas menores del Instituto, se evidenciaron algunas debilidades en cuanto al funcionamiento al 100% del sistema de información creado para la gestión de cajas menores del Instituto. No se observa un documento o instrumento que contenga los lineamientos para publicación de información en el botón de Transparencia, en el que se  incluya el Esquema de publicación y en éste la periodicidad de revisión y/o actualización de la información. No se pudo evidenciar seguimiento a través de la matriz de impacto, establecida en el procedimiento Diseño y Ejecución de Estrategias de Comunicación y Planes de Medios, para evaluar la efectividad de los canales de comunicación.</t>
    </r>
  </si>
  <si>
    <t>Fortalezas:
El Instituto cuenta con mecanismos y canales de comunicación interna y externa en la que se garantiza la interacción con los grupos e interés
Se acogieron las recomendaciones del Área de Control Interno para la actualziación del procedimiento Diseño y Ejecución de Estrategias de Comunicación y Planes de Medios
La entidad se ha fortalecido con la entrada en producción de módulos del sistema PANDORA, que han apoyado a las dependencias en el control y adminsitración de la información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Debilidades:
Aún no se ha actualizado el siguiente procedimiento: 
- Elaboración y Publicación del Boletín interno y Carteleras
Aun no se tiene actualziado la caraterización de usuarios de la entidad
No se ha actualziado el plan de acción del proceso de Gestión del Conocimiento</t>
  </si>
  <si>
    <t xml:space="preserve">Monitoreo </t>
  </si>
  <si>
    <r>
      <rPr>
        <u/>
        <sz val="12"/>
        <rFont val="Arial"/>
        <family val="2"/>
      </rPr>
      <t>Fortalezas</t>
    </r>
    <r>
      <rPr>
        <sz val="12"/>
        <rFont val="Arial"/>
        <family val="2"/>
      </rPr>
      <t xml:space="preserve">:
El Comité Institucional de Coordinación de Control Interno aprobó las actividades establecidas en el Plan Anual de Auditoría para la vigencia 2021 (basado en riesgos) y sus correspondientes modificaciones. Durante la vigencia se presentaron en este mismo Comité los avances en el cumplimiento de este Plan, con estado final presentado en sesión del 27/12/2021. Los informes resultado de la ejecución del Plan Anual de Auditoría, elaborados por el área de Control Interno se remitieron a los líderes de proceso, para generar las acciones de mejora correspondientes y fueron divulgados en el espacio del CICCI para la toma de decisiones generales o transversales. 
El área de Control Interno cuenta con el indicador "Suscripción de Planes de Mejoramiento por procesos", del proceso Control y evaluación institucional, el cual permite determinar el nivel de suscripción de las acciones de mejoramiento, de acuerdo con los resultados de las auditorías realizadas.
El área de Control Interno realiza seguimiento a las actividades formuladas en los planes de mejoramiento por procesos (generados por las auditorías internas de gestión) y a las formuladas en el Plan de mejoramiento institucional (originados por los hallazgos de la Contraloría de Bogotá).
Desde la tercera línea de defensa, se elaboró y presentó Informe de seguimiento sobre Evaluación a los riesgos y controles del Instituto, en el que se verificó identificación de riesgos y el diseño de controles (muestra). Se recomienda a la primera y segunda línea tener en cuenta resultados para emprender las acciones correspondientes, en cuanto a fortalecer: el diseño y pertinencia de los controles.
En el mes de diciembre, se realizó por parte de la Oficina Asesora de Planeación y Tecnologías de la Información, Informe de monitoreo sobre la gestión de riesgos.
</t>
    </r>
    <r>
      <rPr>
        <u/>
        <sz val="12"/>
        <rFont val="Arial"/>
        <family val="2"/>
      </rPr>
      <t xml:space="preserve">
Debilidades</t>
    </r>
    <r>
      <rPr>
        <sz val="12"/>
        <rFont val="Arial"/>
        <family val="2"/>
      </rPr>
      <t>:
Es necesario contar con otras evaluaciones independientes externas para temas específicos como el Sistema de Gestión de  Seguridad y Salud en el Trabajo y el Sistema de seguridad de la información.
Se requiere avanzar en la implementación del mapa de aseguramiento institucional.
Fallas en la primera y segunda línea de defensa, en cuanto a la oportunidad de actualizar, consolidar y publicar los riesgos (30/08/2021)durante la vigencia 2021. Se debe tener en cuenta que, la falta de consolidación y publicación de los mapas de riesgos actualizados, dificulta los procesos de control y gestión, monitoreo y evaluación, revisión del adecuado diseño y funcionamiento de los controles y, por ende, las recomendaciones y seguimiento asociados al fortalecimiento de la gestión.
Es importante revisar y mejorar el proceso de monitoreo de riesgos en el Instituto y el informe que presenta la segunda línea de defensa sobre esta temática (contenido y definición de periodicidad estandarizada).</t>
    </r>
  </si>
  <si>
    <t>Fortalezas:
El Instituto cuenta con instrumentos gestionados por la segunda y tercera línea de defensa para el seguimiento de las actividades de sus procesos, así mismo, a través de los informes de Ley y las Auditorías ejecutadas por la tercera línea de defensa se evalúan las actividades que gestionan los procesos o dependencias de la entidad.  A partir de estos resultados, las unidades funcionales establecen los planes de mejora que se requieran.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Debilidades:
Es necesario contar con otras evaluaciones independientes externas para temas específicos como el Sistema de Gestión de  Seguridad y Salud en el Trabajo y el Sistema de seguridad de la información.</t>
  </si>
  <si>
    <r>
      <rPr>
        <u/>
        <sz val="12"/>
        <rFont val="Arial"/>
        <family val="2"/>
      </rPr>
      <t>Fortalezas</t>
    </r>
    <r>
      <rPr>
        <sz val="12"/>
        <rFont val="Arial"/>
        <family val="2"/>
      </rPr>
      <t xml:space="preserve">: 
En los Comités de Coordinación Control Interno desarrollados durante el segundo semestre de 2021, se socializaron las observaciones sobre temas transversales del Sistema de Control Interno, que se presentaron en los informes de Auditoría o de Seguimientos realizados. De igual forma, se presentaron los resultados de la evaluación del Sistema de Control Interno, del primer semestre de 2021, evidenciando las principales fortalezas y oportunidades de mejora en cada uno de los componentes del MECI. Se realizaron comunicaciones a la primera y segunda línea de defensa con recomendaciones para emprender desde el segundo semestre. Y se socializaron recomendaciones para el fortalecimiento de la gestión del riesgo (Actualización del Mapa Institucional y resultados del Informe Gestión de riesgos y controles).  
En el segundo semestre, se continuó y finalizó la programación de sesiones sobre la apropiación de las dimensiones del MIPG, en el marco del Comité Directivo (propuesta por el Asesor de Control Interno para la vigencia). En la sesión del 27/12/2021 del Comité de Coordinación de Control Interno, se recomendó continuar con esta dinámica en la vigencia 2022. 
Se evidenció estandarización del mecanismo de denuncia y tratamiento de los incumplimientos al Código de Integridad, incluyendo la denuncia de actos de corrupción y conflicto de intereses, a través del Protocolo Línea de Denuncia Código: GTH-PROT-03 Fecha: 01/09/2021 Versión: 1. Se recomienda evaluar su implementación. Así mismo, se evidenció cumplimiento al 100% de las actividades programadas en el PAAC 2021, relacionadas con el Código de Integridad.
Se observan seguimientos al Plan estratégico de Talento Humano. El área de Control Interno realizó seguimiento a los Planes Institucionales de la vigencia 2021, en el que se incluyó el Plan de Capacitación y de Bienestar.
Se evidencia divulgación del contenido del índice de información clasificada y reservada a todos los niveles de la entidad.
</t>
    </r>
    <r>
      <rPr>
        <u/>
        <sz val="12"/>
        <rFont val="Arial"/>
        <family val="2"/>
      </rPr>
      <t>Debilidades</t>
    </r>
    <r>
      <rPr>
        <sz val="12"/>
        <rFont val="Arial"/>
        <family val="2"/>
      </rPr>
      <t xml:space="preserve">:
No se evidencia la evaluación del impacto del Plan Institucional de Capacitación -PIC. Aunque se observaron actividades en cuanto a revisión de la caja de herramientas del DASCD - para implementación de los indicadores en los diferentes procesos de formación y/o capacitación del Instituto, así como reunión con la OAPTI, en septiembre de 2021, para estructurar el Modelo de Aprendizaje Institucional.
No se evidencian avances frente a la construcción del Mapa de aseguramiento del Instituto. Es necesario continuar con la apropiación del esquema de líneas de defensa en el Instituto, para el fortalecimiento del Sistema de Control Interno.
No se evidencia dentro de la Política de administración del riesgo los niveles de aceptación del riesgo de la entidad. 
Teniendo en cuenta que se cuenta con la línea en funcionamiento para la denuncia de posibles incumplimientos al código de integridas,, es necesario establecer si ha aportado para la mejora de los mapas de riesgos o en otros ámbitos para la entidad. 
</t>
    </r>
  </si>
  <si>
    <r>
      <rPr>
        <u/>
        <sz val="12"/>
        <rFont val="Arial"/>
        <family val="2"/>
      </rPr>
      <t xml:space="preserve">Fortalezas: </t>
    </r>
    <r>
      <rPr>
        <sz val="12"/>
        <rFont val="Arial"/>
        <family val="2"/>
      </rPr>
      <t xml:space="preserve">
En el desarrollo del Plan anual de auditoría de la vigencia 2021, se verificó la implementación de las actividades de control.
A través del informe de seguimiento al cumplimiento de la Directiva 003 de 2013 se evidenció que no se iniciaron actuaciones disciplinarias en relación con el incumplimiento del manual de funciones y competencias laborales.
La entidad ha implementado herramientas informáticas para la gestión y seguimiento de las actividades administrativas, misionales y estratégicas y desde la tercera línea se han realizado recomendaciones frente al establecimiento de los manuales de usuarios y roles de las mismas (se evidenció para el Sistema de gestión de cajas menores, Pandora, entre otros).
Desde la tercera línea de defensa, se verificó la identificación de riesgos y el diseño de controles (muestra). Se recomienda a la primera y segunda línea tener en cuenta resultados para emprender las acciones correspondientes, en cuanto a fortalecer: el diseño y pertinencia de los controles, así como los procesos de autoevaluación en el Instituto. Se evidencia que se actualizó y socializó el mapa de riesgos de la entidad, acatando la recomendación realizada desde la tercera línea de defensa.
Se evidencia en la página web Informe de monitoreo sobre la gestión de los riesgos del Instituto para la vigencia 2021 (segunda línea).
</t>
    </r>
    <r>
      <rPr>
        <u/>
        <sz val="12"/>
        <rFont val="Arial"/>
        <family val="2"/>
      </rPr>
      <t>Debilidades:</t>
    </r>
    <r>
      <rPr>
        <sz val="12"/>
        <rFont val="Arial"/>
        <family val="2"/>
      </rPr>
      <t xml:space="preserve">
Desde Control Interno no se cuenta con el talento humano para verificar las  actividades de control sobre las infraestructuras tecnológicas; los procesos de gestión de la seguridad y sobre los procesos de adquisición, desarrollo y mantenimiento de tecnologías. 
No se evidencian avances frente a la construcción del Mapa de aseguramiento del Instituto. Es necesario continuar con la apropiación del esquema de líneas de defensa  para el fortalecimiento del Sistema de Control Interno.
Desde la tercera línea de defensa, se evidenciaron debilidades en cuanto a la documentación de procesos, incumplimiento de procedimientos y /o desactualización o en el establecimiento de puntos de control. Se realizaron las recomendaciones a la primera línea de defensa, en los Informes finales de auditoría (Proceso Direccionamiento Estratégico Institucional y Proceso Mejora continua) y de los demás seguimientos realizados, con el fin de mejorar los controles generados a través de procedimientos, documentos, instructivos, guías, formatos y demás instrumentos, y fortalecer el control de la documentación  en la distribución y accesibilidad.
No se evidenció la definición de periodicidad  para la elaboración de los informes de monitoreo de riesgos y  se evidencia debilidad en la autoevaluación de las actividades definidas para tratar los riesgos, por parte de la primera línea, de conformidad con lo establecido en la Política de Administración del Riesgo del Instituto, identificada con el código GMC-POL-01, versión 3 del 19/05/2021. el área de Control Interno durante el segundo semestre de 2021, se evidencia la necesidad de fortalecer al interior de los equipos la socialización de los mapas de riesgos y los temas asociados a la gestión de riesgos (diseño, actividades de control, procesos de autoevaluación). 
</t>
    </r>
  </si>
  <si>
    <t>Instituto Distrital de las Artes</t>
  </si>
  <si>
    <t>Segundo semestre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</si>
</sst>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3"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u/>
      <sz val="12"/>
      <name val="Arial"/>
      <family val="2"/>
    </font>
    <font>
      <b/>
      <i/>
      <sz val="10"/>
      <name val="Arial"/>
      <family val="2"/>
    </font>
    <font>
      <b/>
      <i/>
      <sz val="10"/>
      <color theme="1"/>
      <name val="Arial"/>
      <family val="2"/>
    </font>
    <font>
      <b/>
      <sz val="20"/>
      <color theme="1"/>
      <name val="Arial Narrow"/>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7">
    <xf numFmtId="0" fontId="0" fillId="0" borderId="0" xfId="0"/>
    <xf numFmtId="0" fontId="0" fillId="2" borderId="0" xfId="0" applyFill="1"/>
    <xf numFmtId="0" fontId="0" fillId="2" borderId="0" xfId="0" applyFill="1" applyAlignment="1">
      <alignment horizontal="justify"/>
    </xf>
    <xf numFmtId="0" fontId="0" fillId="2" borderId="1" xfId="0" applyFill="1" applyBorder="1"/>
    <xf numFmtId="0" fontId="0" fillId="2" borderId="2" xfId="0" applyFill="1" applyBorder="1"/>
    <xf numFmtId="0" fontId="0" fillId="2" borderId="2" xfId="0" applyFill="1" applyBorder="1" applyAlignment="1">
      <alignment horizontal="justify"/>
    </xf>
    <xf numFmtId="0" fontId="0" fillId="2" borderId="3" xfId="0" applyFill="1" applyBorder="1"/>
    <xf numFmtId="0" fontId="0" fillId="2" borderId="4" xfId="0" applyFill="1" applyBorder="1"/>
    <xf numFmtId="0" fontId="0" fillId="2" borderId="0" xfId="0" applyFill="1" applyBorder="1"/>
    <xf numFmtId="0" fontId="2"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164" fontId="2" fillId="2" borderId="0" xfId="0" applyNumberFormat="1" applyFont="1" applyFill="1" applyBorder="1" applyAlignment="1">
      <alignment horizontal="justify"/>
    </xf>
    <xf numFmtId="0" fontId="0" fillId="2" borderId="0" xfId="0" applyFill="1" applyBorder="1" applyAlignment="1">
      <alignment horizontal="justify"/>
    </xf>
    <xf numFmtId="9" fontId="5" fillId="3" borderId="15" xfId="0" applyNumberFormat="1" applyFont="1" applyFill="1" applyBorder="1" applyAlignment="1" applyProtection="1">
      <alignment horizontal="justify" vertical="center"/>
      <protection hidden="1"/>
    </xf>
    <xf numFmtId="0" fontId="6" fillId="2" borderId="0" xfId="0" applyFont="1" applyFill="1" applyBorder="1" applyAlignment="1">
      <alignment horizontal="center" vertical="center"/>
    </xf>
    <xf numFmtId="0" fontId="7" fillId="2" borderId="0" xfId="0" applyFont="1" applyFill="1" applyBorder="1" applyAlignment="1">
      <alignment horizontal="justify"/>
    </xf>
    <xf numFmtId="0" fontId="7" fillId="2" borderId="0" xfId="0" applyFont="1" applyFill="1" applyBorder="1"/>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19" xfId="0" applyFont="1" applyFill="1" applyBorder="1" applyAlignment="1">
      <alignment horizontal="justify" vertical="center"/>
    </xf>
    <xf numFmtId="0" fontId="8" fillId="2" borderId="0" xfId="0" applyFont="1" applyFill="1" applyBorder="1" applyAlignment="1">
      <alignment horizontal="center" vertical="center"/>
    </xf>
    <xf numFmtId="49" fontId="10" fillId="4"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49" fontId="10" fillId="2" borderId="22" xfId="0" applyNumberFormat="1" applyFont="1" applyFill="1" applyBorder="1" applyAlignment="1" applyProtection="1">
      <alignment horizontal="center" vertical="center" wrapText="1"/>
      <protection locked="0"/>
    </xf>
    <xf numFmtId="0" fontId="12" fillId="2" borderId="0" xfId="0" applyFont="1" applyFill="1" applyBorder="1" applyAlignment="1">
      <alignment wrapText="1"/>
    </xf>
    <xf numFmtId="0" fontId="4" fillId="5"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5"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justify"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0" xfId="0" applyBorder="1" applyAlignment="1">
      <alignment horizontal="justify"/>
    </xf>
    <xf numFmtId="0" fontId="0" fillId="0" borderId="30" xfId="0" applyBorder="1"/>
    <xf numFmtId="0" fontId="0" fillId="0" borderId="0" xfId="0" applyBorder="1" applyAlignment="1">
      <alignment horizontal="justify"/>
    </xf>
    <xf numFmtId="0" fontId="4" fillId="6"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7" fillId="7" borderId="6" xfId="0" applyNumberFormat="1" applyFont="1" applyFill="1" applyBorder="1" applyAlignment="1" applyProtection="1">
      <alignment horizontal="center" vertical="center"/>
      <protection hidden="1"/>
    </xf>
    <xf numFmtId="0" fontId="18" fillId="0" borderId="31" xfId="0" applyFont="1" applyFill="1" applyBorder="1" applyAlignment="1" applyProtection="1">
      <alignment horizontal="justify" vertical="center" wrapText="1"/>
      <protection locked="0"/>
    </xf>
    <xf numFmtId="0" fontId="8" fillId="0" borderId="0" xfId="0" applyFont="1" applyFill="1" applyBorder="1" applyAlignment="1">
      <alignment vertical="center"/>
    </xf>
    <xf numFmtId="9" fontId="17" fillId="7"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applyAlignment="1">
      <alignment horizontal="justify"/>
    </xf>
    <xf numFmtId="0" fontId="15" fillId="0" borderId="0" xfId="0" applyFont="1" applyBorder="1" applyAlignment="1">
      <alignment horizontal="justify"/>
    </xf>
    <xf numFmtId="0" fontId="0" fillId="0" borderId="0" xfId="0" applyBorder="1" applyAlignment="1">
      <alignment horizontal="left"/>
    </xf>
    <xf numFmtId="0" fontId="0" fillId="0" borderId="6" xfId="0" applyBorder="1" applyAlignment="1">
      <alignment horizontal="left"/>
    </xf>
    <xf numFmtId="0" fontId="4" fillId="8" borderId="6" xfId="0" applyFont="1" applyFill="1" applyBorder="1" applyAlignment="1">
      <alignment horizontal="center" vertical="center" wrapText="1"/>
    </xf>
    <xf numFmtId="0" fontId="18" fillId="0" borderId="31" xfId="0" applyFont="1" applyFill="1" applyBorder="1" applyAlignment="1" applyProtection="1">
      <alignment horizontal="justify" vertical="top" wrapText="1"/>
      <protection locked="0"/>
    </xf>
    <xf numFmtId="0" fontId="0" fillId="0" borderId="11" xfId="0" applyBorder="1"/>
    <xf numFmtId="0" fontId="18" fillId="0" borderId="31" xfId="0" applyFont="1" applyFill="1" applyBorder="1" applyAlignment="1" applyProtection="1">
      <alignment horizontal="justify" wrapText="1"/>
      <protection locked="0"/>
    </xf>
    <xf numFmtId="0" fontId="4" fillId="3"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13" fillId="2" borderId="0" xfId="0" applyFont="1" applyFill="1" applyBorder="1" applyAlignment="1">
      <alignment vertical="center"/>
    </xf>
    <xf numFmtId="0" fontId="8" fillId="2" borderId="0" xfId="0" applyFont="1" applyFill="1" applyBorder="1" applyAlignment="1">
      <alignment horizontal="justify" vertical="center"/>
    </xf>
    <xf numFmtId="0" fontId="8" fillId="2" borderId="0" xfId="0" applyFont="1" applyFill="1" applyBorder="1" applyAlignment="1">
      <alignment horizontal="left" vertical="center"/>
    </xf>
    <xf numFmtId="0" fontId="20" fillId="2" borderId="0" xfId="0" applyFont="1" applyFill="1" applyBorder="1" applyAlignment="1">
      <alignment vertical="center"/>
    </xf>
    <xf numFmtId="0" fontId="21" fillId="2" borderId="0" xfId="0" applyFont="1" applyFill="1" applyBorder="1"/>
    <xf numFmtId="0" fontId="0" fillId="2" borderId="32" xfId="0" applyFill="1" applyBorder="1"/>
    <xf numFmtId="0" fontId="0" fillId="2" borderId="33" xfId="0" applyFill="1" applyBorder="1"/>
    <xf numFmtId="0" fontId="0" fillId="2" borderId="33" xfId="0" applyFill="1" applyBorder="1" applyAlignment="1">
      <alignment horizontal="justify"/>
    </xf>
    <xf numFmtId="0" fontId="0" fillId="2" borderId="34" xfId="0" applyFill="1" applyBorder="1"/>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2" fillId="2" borderId="6" xfId="0" applyFont="1" applyFill="1" applyBorder="1" applyAlignment="1" applyProtection="1">
      <alignment horizontal="center"/>
      <protection locked="0"/>
    </xf>
    <xf numFmtId="164" fontId="22" fillId="2" borderId="9" xfId="0" applyNumberFormat="1" applyFont="1" applyFill="1" applyBorder="1" applyAlignment="1" applyProtection="1">
      <alignment horizontal="center"/>
      <protection locked="0"/>
    </xf>
    <xf numFmtId="164" fontId="22" fillId="2" borderId="10" xfId="0" applyNumberFormat="1" applyFont="1" applyFill="1" applyBorder="1" applyAlignment="1" applyProtection="1">
      <alignment horizontal="center"/>
      <protection locked="0"/>
    </xf>
    <xf numFmtId="164" fontId="22" fillId="2" borderId="11" xfId="0" applyNumberFormat="1" applyFont="1" applyFill="1" applyBorder="1" applyAlignment="1" applyProtection="1">
      <alignment horizont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ia.duarte/Documents/2022/Evaluaci&#243;n%20SCI/Informe%20II%20semestre%202021%20SCI%20310122.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forme%20II%20semestre%202021%20SCI%20310122.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N2">
            <v>0.875</v>
          </cell>
        </row>
        <row r="26">
          <cell r="N26">
            <v>0.8529411764705882</v>
          </cell>
        </row>
        <row r="43">
          <cell r="N43">
            <v>0.77083333333333337</v>
          </cell>
        </row>
        <row r="55">
          <cell r="N55">
            <v>0.8214285714285714</v>
          </cell>
        </row>
        <row r="69">
          <cell r="N69">
            <v>0.9642857142857143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B1" zoomScale="55" zoomScaleNormal="55" workbookViewId="0">
      <selection activeCell="O17" sqref="O17"/>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71.5703125" style="2" customWidth="1"/>
    <col min="10" max="10" width="5.85546875" style="1" customWidth="1"/>
    <col min="11" max="11" width="28.140625" style="1" customWidth="1"/>
    <col min="12" max="12" width="4.28515625" style="1" customWidth="1"/>
    <col min="13" max="13" width="90.42578125" style="2"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3"/>
      <c r="C2" s="4"/>
      <c r="D2" s="4"/>
      <c r="E2" s="4"/>
      <c r="F2" s="4"/>
      <c r="G2" s="4"/>
      <c r="H2" s="4"/>
      <c r="I2" s="5"/>
      <c r="J2" s="4"/>
      <c r="K2" s="4"/>
      <c r="L2" s="4"/>
      <c r="M2" s="5"/>
      <c r="N2" s="4"/>
      <c r="O2" s="4"/>
      <c r="P2" s="6"/>
    </row>
    <row r="3" spans="2:16" ht="18" customHeight="1" x14ac:dyDescent="0.3">
      <c r="B3" s="7"/>
      <c r="C3" s="8"/>
      <c r="D3" s="8"/>
      <c r="E3" s="85" t="s">
        <v>0</v>
      </c>
      <c r="F3" s="87" t="s">
        <v>34</v>
      </c>
      <c r="G3" s="87"/>
      <c r="H3" s="87"/>
      <c r="I3" s="87"/>
      <c r="J3" s="87"/>
      <c r="K3" s="87"/>
      <c r="L3" s="87"/>
      <c r="M3" s="87"/>
      <c r="N3" s="9"/>
      <c r="O3" s="9"/>
      <c r="P3" s="10"/>
    </row>
    <row r="4" spans="2:16" ht="18" customHeight="1" x14ac:dyDescent="0.3">
      <c r="B4" s="7"/>
      <c r="C4" s="8"/>
      <c r="D4" s="8"/>
      <c r="E4" s="86"/>
      <c r="F4" s="87"/>
      <c r="G4" s="87"/>
      <c r="H4" s="87"/>
      <c r="I4" s="87"/>
      <c r="J4" s="87"/>
      <c r="K4" s="87"/>
      <c r="L4" s="87"/>
      <c r="M4" s="87"/>
      <c r="N4" s="9"/>
      <c r="O4" s="9"/>
      <c r="P4" s="10"/>
    </row>
    <row r="5" spans="2:16" ht="41.25" customHeight="1" x14ac:dyDescent="0.35">
      <c r="B5" s="7"/>
      <c r="C5" s="8"/>
      <c r="D5" s="8"/>
      <c r="E5" s="11" t="s">
        <v>1</v>
      </c>
      <c r="F5" s="88" t="s">
        <v>35</v>
      </c>
      <c r="G5" s="89"/>
      <c r="H5" s="89"/>
      <c r="I5" s="89"/>
      <c r="J5" s="89"/>
      <c r="K5" s="89"/>
      <c r="L5" s="89"/>
      <c r="M5" s="90"/>
      <c r="N5" s="12"/>
      <c r="O5" s="12"/>
      <c r="P5" s="10"/>
    </row>
    <row r="6" spans="2:16" ht="18" customHeight="1" thickBot="1" x14ac:dyDescent="0.35">
      <c r="B6" s="7"/>
      <c r="C6" s="8"/>
      <c r="D6" s="8"/>
      <c r="E6" s="13"/>
      <c r="F6" s="12"/>
      <c r="G6" s="12"/>
      <c r="H6" s="12"/>
      <c r="I6" s="14"/>
      <c r="J6" s="12"/>
      <c r="K6" s="12"/>
      <c r="L6" s="12"/>
      <c r="M6" s="15"/>
      <c r="N6" s="8"/>
      <c r="O6" s="8"/>
      <c r="P6" s="10"/>
    </row>
    <row r="7" spans="2:16" ht="93" customHeight="1" thickBot="1" x14ac:dyDescent="0.25">
      <c r="B7" s="7"/>
      <c r="C7" s="8"/>
      <c r="D7" s="8"/>
      <c r="E7" s="8"/>
      <c r="F7" s="8"/>
      <c r="G7" s="8"/>
      <c r="H7" s="8"/>
      <c r="I7" s="91" t="s">
        <v>2</v>
      </c>
      <c r="J7" s="92"/>
      <c r="K7" s="93"/>
      <c r="L7" s="8"/>
      <c r="M7" s="16">
        <f>+AVERAGE(G25,G27,G29,G31,G33)</f>
        <v>0.85689775910364152</v>
      </c>
      <c r="N7" s="17"/>
      <c r="O7" s="17"/>
      <c r="P7" s="10"/>
    </row>
    <row r="8" spans="2:16" ht="18" customHeight="1" x14ac:dyDescent="0.25">
      <c r="B8" s="7"/>
      <c r="C8" s="8"/>
      <c r="D8" s="8"/>
      <c r="E8" s="8"/>
      <c r="F8" s="8"/>
      <c r="G8" s="8"/>
      <c r="H8" s="8"/>
      <c r="I8" s="15"/>
      <c r="J8" s="8"/>
      <c r="K8" s="8"/>
      <c r="L8" s="8"/>
      <c r="M8" s="18"/>
      <c r="N8" s="19"/>
      <c r="O8" s="19"/>
      <c r="P8" s="10"/>
    </row>
    <row r="9" spans="2:16" ht="18" customHeight="1" x14ac:dyDescent="0.2">
      <c r="B9" s="7"/>
      <c r="C9" s="8"/>
      <c r="D9" s="8"/>
      <c r="E9" s="8"/>
      <c r="F9" s="8"/>
      <c r="G9" s="8"/>
      <c r="H9" s="8"/>
      <c r="I9" s="15"/>
      <c r="J9" s="8"/>
      <c r="K9" s="8"/>
      <c r="L9" s="8"/>
      <c r="M9" s="15"/>
      <c r="N9" s="8"/>
      <c r="O9" s="8"/>
      <c r="P9" s="10"/>
    </row>
    <row r="10" spans="2:16" x14ac:dyDescent="0.2">
      <c r="B10" s="7"/>
      <c r="C10" s="8"/>
      <c r="D10" s="8"/>
      <c r="E10" s="8"/>
      <c r="F10" s="8"/>
      <c r="G10" s="8"/>
      <c r="H10" s="8"/>
      <c r="I10" s="15"/>
      <c r="J10" s="8"/>
      <c r="K10" s="8"/>
      <c r="L10" s="8"/>
      <c r="M10" s="15"/>
      <c r="N10" s="8"/>
      <c r="O10" s="8"/>
      <c r="P10" s="10"/>
    </row>
    <row r="11" spans="2:16" x14ac:dyDescent="0.2">
      <c r="B11" s="7"/>
      <c r="C11" s="8"/>
      <c r="D11" s="8"/>
      <c r="E11" s="8"/>
      <c r="F11" s="8"/>
      <c r="G11" s="8"/>
      <c r="H11" s="8"/>
      <c r="I11" s="15"/>
      <c r="J11" s="8"/>
      <c r="K11" s="8"/>
      <c r="L11" s="8"/>
      <c r="M11" s="15"/>
      <c r="N11" s="8"/>
      <c r="O11" s="8"/>
      <c r="P11" s="10"/>
    </row>
    <row r="12" spans="2:16" x14ac:dyDescent="0.2">
      <c r="B12" s="7"/>
      <c r="C12" s="8"/>
      <c r="D12" s="8"/>
      <c r="E12" s="8"/>
      <c r="F12" s="8"/>
      <c r="G12" s="8"/>
      <c r="H12" s="8"/>
      <c r="I12" s="15"/>
      <c r="J12" s="8"/>
      <c r="K12" s="8"/>
      <c r="L12" s="8"/>
      <c r="M12" s="15"/>
      <c r="N12" s="8"/>
      <c r="O12" s="8"/>
      <c r="P12" s="10"/>
    </row>
    <row r="13" spans="2:16" x14ac:dyDescent="0.2">
      <c r="B13" s="7"/>
      <c r="C13" s="8"/>
      <c r="D13" s="8"/>
      <c r="E13" s="8"/>
      <c r="F13" s="8"/>
      <c r="G13" s="8"/>
      <c r="H13" s="8"/>
      <c r="I13" s="15"/>
      <c r="J13" s="8"/>
      <c r="K13" s="8"/>
      <c r="L13" s="8"/>
      <c r="M13" s="15"/>
      <c r="N13" s="8"/>
      <c r="O13" s="8"/>
      <c r="P13" s="10"/>
    </row>
    <row r="14" spans="2:16" x14ac:dyDescent="0.2">
      <c r="B14" s="7"/>
      <c r="C14" s="8"/>
      <c r="D14" s="8"/>
      <c r="E14" s="8"/>
      <c r="F14" s="8"/>
      <c r="G14" s="8"/>
      <c r="H14" s="8"/>
      <c r="I14" s="15"/>
      <c r="J14" s="8"/>
      <c r="K14" s="8"/>
      <c r="L14" s="8"/>
      <c r="M14" s="15"/>
      <c r="N14" s="8"/>
      <c r="O14" s="8"/>
      <c r="P14" s="10"/>
    </row>
    <row r="15" spans="2:16" x14ac:dyDescent="0.2">
      <c r="B15" s="7"/>
      <c r="C15" s="8"/>
      <c r="D15" s="8"/>
      <c r="E15" s="8"/>
      <c r="F15" s="8"/>
      <c r="G15" s="8"/>
      <c r="H15" s="8"/>
      <c r="I15" s="15"/>
      <c r="J15" s="8"/>
      <c r="K15" s="8"/>
      <c r="L15" s="8"/>
      <c r="M15" s="15"/>
      <c r="N15" s="8"/>
      <c r="O15" s="8"/>
      <c r="P15" s="10"/>
    </row>
    <row r="16" spans="2:16" x14ac:dyDescent="0.2">
      <c r="B16" s="7"/>
      <c r="C16" s="8"/>
      <c r="D16" s="8"/>
      <c r="E16" s="8"/>
      <c r="F16" s="8"/>
      <c r="G16" s="8"/>
      <c r="H16" s="8"/>
      <c r="I16" s="15"/>
      <c r="J16" s="8"/>
      <c r="K16" s="8"/>
      <c r="L16" s="8"/>
      <c r="M16" s="15"/>
      <c r="N16" s="8"/>
      <c r="O16" s="8"/>
      <c r="P16" s="10"/>
    </row>
    <row r="17" spans="2:22" ht="23.25" x14ac:dyDescent="0.2">
      <c r="B17" s="7"/>
      <c r="C17" s="94" t="s">
        <v>3</v>
      </c>
      <c r="D17" s="95"/>
      <c r="E17" s="95"/>
      <c r="F17" s="95"/>
      <c r="G17" s="95"/>
      <c r="H17" s="95"/>
      <c r="I17" s="95"/>
      <c r="J17" s="95"/>
      <c r="K17" s="95"/>
      <c r="L17" s="95"/>
      <c r="M17" s="96"/>
      <c r="N17" s="20"/>
      <c r="O17" s="20"/>
      <c r="P17" s="10"/>
    </row>
    <row r="18" spans="2:22" ht="15.75" customHeight="1" x14ac:dyDescent="0.2">
      <c r="B18" s="7"/>
      <c r="C18" s="21"/>
      <c r="D18" s="21"/>
      <c r="E18" s="21"/>
      <c r="F18" s="21"/>
      <c r="G18" s="21"/>
      <c r="H18" s="21"/>
      <c r="I18" s="22"/>
      <c r="J18" s="21"/>
      <c r="K18" s="21"/>
      <c r="L18" s="21"/>
      <c r="M18" s="22"/>
      <c r="N18" s="23"/>
      <c r="O18" s="23"/>
      <c r="P18" s="10"/>
    </row>
    <row r="19" spans="2:22" ht="165" customHeight="1" x14ac:dyDescent="0.2">
      <c r="B19" s="7"/>
      <c r="C19" s="78" t="s">
        <v>4</v>
      </c>
      <c r="D19" s="79"/>
      <c r="E19" s="24" t="s">
        <v>5</v>
      </c>
      <c r="F19" s="80" t="s">
        <v>6</v>
      </c>
      <c r="G19" s="81"/>
      <c r="H19" s="81"/>
      <c r="I19" s="81"/>
      <c r="J19" s="81"/>
      <c r="K19" s="81"/>
      <c r="L19" s="81"/>
      <c r="M19" s="82"/>
      <c r="N19" s="25"/>
      <c r="O19" s="25"/>
      <c r="P19" s="10"/>
    </row>
    <row r="20" spans="2:22" ht="105.75" customHeight="1" x14ac:dyDescent="0.2">
      <c r="B20" s="7"/>
      <c r="C20" s="78" t="s">
        <v>7</v>
      </c>
      <c r="D20" s="79"/>
      <c r="E20" s="26" t="s">
        <v>8</v>
      </c>
      <c r="F20" s="80" t="s">
        <v>9</v>
      </c>
      <c r="G20" s="81"/>
      <c r="H20" s="81"/>
      <c r="I20" s="81"/>
      <c r="J20" s="81"/>
      <c r="K20" s="81"/>
      <c r="L20" s="81"/>
      <c r="M20" s="82"/>
      <c r="N20" s="25"/>
      <c r="O20" s="25"/>
      <c r="P20" s="10"/>
    </row>
    <row r="21" spans="2:22" ht="143.25" customHeight="1" x14ac:dyDescent="0.2">
      <c r="B21" s="7"/>
      <c r="C21" s="83" t="s">
        <v>10</v>
      </c>
      <c r="D21" s="84"/>
      <c r="E21" s="26" t="s">
        <v>8</v>
      </c>
      <c r="F21" s="80" t="s">
        <v>11</v>
      </c>
      <c r="G21" s="81"/>
      <c r="H21" s="81"/>
      <c r="I21" s="81"/>
      <c r="J21" s="81"/>
      <c r="K21" s="81"/>
      <c r="L21" s="81"/>
      <c r="M21" s="82"/>
      <c r="N21" s="25"/>
      <c r="O21" s="25"/>
      <c r="P21" s="10"/>
    </row>
    <row r="22" spans="2:22" ht="66" customHeight="1" thickBot="1" x14ac:dyDescent="0.25">
      <c r="B22" s="7"/>
      <c r="C22" s="8"/>
      <c r="D22" s="8"/>
      <c r="E22" s="8"/>
      <c r="F22" s="8"/>
      <c r="G22" s="27"/>
      <c r="H22" s="8"/>
      <c r="I22" s="15"/>
      <c r="J22" s="8"/>
      <c r="K22" s="8"/>
      <c r="L22" s="8"/>
      <c r="M22" s="15"/>
      <c r="N22" s="8"/>
      <c r="O22" s="8"/>
      <c r="P22" s="10"/>
    </row>
    <row r="23" spans="2:22" ht="102.75" customHeight="1" thickBot="1" x14ac:dyDescent="0.25">
      <c r="B23" s="7"/>
      <c r="C23" s="28" t="s">
        <v>12</v>
      </c>
      <c r="D23" s="29"/>
      <c r="E23" s="30" t="s">
        <v>13</v>
      </c>
      <c r="F23" s="29"/>
      <c r="G23" s="30" t="s">
        <v>14</v>
      </c>
      <c r="H23" s="29"/>
      <c r="I23" s="31" t="s">
        <v>15</v>
      </c>
      <c r="J23" s="32"/>
      <c r="K23" s="33" t="s">
        <v>16</v>
      </c>
      <c r="L23" s="32"/>
      <c r="M23" s="34" t="s">
        <v>17</v>
      </c>
      <c r="N23" s="32"/>
      <c r="O23" s="35" t="s">
        <v>18</v>
      </c>
      <c r="P23" s="10"/>
      <c r="Q23" s="36"/>
    </row>
    <row r="24" spans="2:22" ht="6.75" customHeight="1" x14ac:dyDescent="0.35">
      <c r="B24" s="7"/>
      <c r="C24" s="37"/>
      <c r="D24" s="38"/>
      <c r="E24" s="38"/>
      <c r="F24" s="38"/>
      <c r="G24" s="38"/>
      <c r="H24" s="38"/>
      <c r="I24" s="39"/>
      <c r="J24" s="38"/>
      <c r="K24" s="40"/>
      <c r="L24" s="38"/>
      <c r="M24" s="41"/>
      <c r="N24" s="38"/>
      <c r="O24" s="38"/>
      <c r="P24" s="10"/>
    </row>
    <row r="25" spans="2:22" ht="409.5" customHeight="1" x14ac:dyDescent="0.2">
      <c r="B25" s="7"/>
      <c r="C25" s="42" t="s">
        <v>19</v>
      </c>
      <c r="D25" s="43"/>
      <c r="E25" s="44" t="str">
        <f>+IF([23]Hoja1!$N$2&gt;=0.5,"Si","No")</f>
        <v>Si</v>
      </c>
      <c r="F25" s="45"/>
      <c r="G25" s="46">
        <f>+[23]Hoja1!N2</f>
        <v>0.875</v>
      </c>
      <c r="H25" s="45"/>
      <c r="I25" s="47" t="s">
        <v>32</v>
      </c>
      <c r="J25" s="48"/>
      <c r="K25" s="49">
        <v>0.92</v>
      </c>
      <c r="L25" s="50"/>
      <c r="M25" s="47" t="s">
        <v>20</v>
      </c>
      <c r="N25" s="51"/>
      <c r="O25" s="52">
        <f>G25-K25</f>
        <v>-4.500000000000004E-2</v>
      </c>
      <c r="P25" s="53"/>
      <c r="Q25" s="54"/>
      <c r="R25" s="54"/>
      <c r="S25" s="54"/>
      <c r="T25" s="54"/>
      <c r="U25" s="54"/>
      <c r="V25" s="54"/>
    </row>
    <row r="26" spans="2:22" ht="6.75" customHeight="1" x14ac:dyDescent="0.35">
      <c r="B26" s="7"/>
      <c r="C26" s="37"/>
      <c r="D26" s="55"/>
      <c r="E26" s="56"/>
      <c r="F26" s="38"/>
      <c r="G26" s="57"/>
      <c r="H26" s="38"/>
      <c r="I26" s="58"/>
      <c r="J26" s="38"/>
      <c r="K26" s="40"/>
      <c r="L26" s="38"/>
      <c r="M26" s="59"/>
      <c r="N26" s="60"/>
      <c r="O26" s="61"/>
      <c r="P26" s="10"/>
    </row>
    <row r="27" spans="2:22" ht="363" customHeight="1" x14ac:dyDescent="0.2">
      <c r="B27" s="7"/>
      <c r="C27" s="62" t="s">
        <v>21</v>
      </c>
      <c r="D27" s="43"/>
      <c r="E27" s="44" t="str">
        <f>+IF([23]Hoja1!$N$26&gt;=0.5,"Si","No")</f>
        <v>Si</v>
      </c>
      <c r="F27" s="38"/>
      <c r="G27" s="46">
        <f>+[23]Hoja1!N26</f>
        <v>0.8529411764705882</v>
      </c>
      <c r="H27" s="38"/>
      <c r="I27" s="63" t="s">
        <v>22</v>
      </c>
      <c r="J27" s="38"/>
      <c r="K27" s="49">
        <v>0.82</v>
      </c>
      <c r="L27" s="64"/>
      <c r="M27" s="65" t="s">
        <v>23</v>
      </c>
      <c r="N27" s="51"/>
      <c r="O27" s="52">
        <f>G27-K27</f>
        <v>3.2941176470588251E-2</v>
      </c>
      <c r="P27" s="10"/>
    </row>
    <row r="28" spans="2:22" ht="6.75" customHeight="1" x14ac:dyDescent="0.35">
      <c r="B28" s="7"/>
      <c r="C28" s="37"/>
      <c r="D28" s="55"/>
      <c r="E28" s="56"/>
      <c r="F28" s="38"/>
      <c r="G28" s="57"/>
      <c r="H28" s="38"/>
      <c r="I28" s="58"/>
      <c r="J28" s="38"/>
      <c r="K28" s="40"/>
      <c r="L28" s="38"/>
      <c r="M28" s="41"/>
      <c r="N28" s="60"/>
      <c r="O28" s="61"/>
      <c r="P28" s="10"/>
    </row>
    <row r="29" spans="2:22" ht="408.75" customHeight="1" x14ac:dyDescent="0.2">
      <c r="B29" s="7"/>
      <c r="C29" s="66" t="s">
        <v>24</v>
      </c>
      <c r="D29" s="43"/>
      <c r="E29" s="44" t="str">
        <f>+IF([23]Hoja1!$N$43&gt;=0.5,"Si","No")</f>
        <v>Si</v>
      </c>
      <c r="F29" s="38"/>
      <c r="G29" s="46">
        <f>+[23]Hoja1!N43</f>
        <v>0.77083333333333337</v>
      </c>
      <c r="H29" s="38"/>
      <c r="I29" s="63" t="s">
        <v>33</v>
      </c>
      <c r="J29" s="38"/>
      <c r="K29" s="49">
        <v>0.88</v>
      </c>
      <c r="L29" s="64"/>
      <c r="M29" s="65" t="s">
        <v>25</v>
      </c>
      <c r="N29" s="51"/>
      <c r="O29" s="52">
        <f>G29-K29</f>
        <v>-0.10916666666666663</v>
      </c>
      <c r="P29" s="10"/>
    </row>
    <row r="30" spans="2:22" ht="6.75" customHeight="1" x14ac:dyDescent="0.35">
      <c r="B30" s="7"/>
      <c r="C30" s="37"/>
      <c r="D30" s="55"/>
      <c r="E30" s="56"/>
      <c r="F30" s="38"/>
      <c r="G30" s="57"/>
      <c r="H30" s="38"/>
      <c r="I30" s="58"/>
      <c r="J30" s="38"/>
      <c r="K30" s="40"/>
      <c r="L30" s="38"/>
      <c r="M30" s="41"/>
      <c r="N30" s="60"/>
      <c r="O30" s="61"/>
      <c r="P30" s="10"/>
    </row>
    <row r="31" spans="2:22" ht="408.75" customHeight="1" x14ac:dyDescent="0.2">
      <c r="B31" s="7"/>
      <c r="C31" s="67" t="s">
        <v>26</v>
      </c>
      <c r="D31" s="43"/>
      <c r="E31" s="44" t="str">
        <f>+IF([23]Hoja1!$N$55&gt;=0.5,"Si","No")</f>
        <v>Si</v>
      </c>
      <c r="F31" s="38"/>
      <c r="G31" s="46">
        <f>+[23]Hoja1!N55</f>
        <v>0.8214285714285714</v>
      </c>
      <c r="H31" s="38"/>
      <c r="I31" s="63" t="s">
        <v>27</v>
      </c>
      <c r="J31" s="38"/>
      <c r="K31" s="49">
        <v>0.79</v>
      </c>
      <c r="L31" s="64"/>
      <c r="M31" s="65" t="s">
        <v>28</v>
      </c>
      <c r="N31" s="51"/>
      <c r="O31" s="52">
        <f>G31-K31</f>
        <v>3.1428571428571361E-2</v>
      </c>
      <c r="P31" s="10"/>
    </row>
    <row r="32" spans="2:22" ht="6.75" customHeight="1" x14ac:dyDescent="0.35">
      <c r="B32" s="7"/>
      <c r="C32" s="37"/>
      <c r="D32" s="55"/>
      <c r="E32" s="56"/>
      <c r="F32" s="38"/>
      <c r="G32" s="57"/>
      <c r="H32" s="38"/>
      <c r="I32" s="58"/>
      <c r="J32" s="38"/>
      <c r="K32" s="40"/>
      <c r="L32" s="38"/>
      <c r="M32" s="41"/>
      <c r="N32" s="60"/>
      <c r="O32" s="61"/>
      <c r="P32" s="10"/>
    </row>
    <row r="33" spans="2:16" ht="408.75" customHeight="1" x14ac:dyDescent="0.2">
      <c r="B33" s="7"/>
      <c r="C33" s="68" t="s">
        <v>29</v>
      </c>
      <c r="D33" s="43"/>
      <c r="E33" s="44" t="str">
        <f>+IF([23]Hoja1!$N$69&gt;=0.5,"Si","No")</f>
        <v>Si</v>
      </c>
      <c r="F33" s="38"/>
      <c r="G33" s="46">
        <f>+[23]Hoja1!N69</f>
        <v>0.9642857142857143</v>
      </c>
      <c r="H33" s="38"/>
      <c r="I33" s="47" t="s">
        <v>30</v>
      </c>
      <c r="J33" s="38"/>
      <c r="K33" s="49">
        <v>0.96</v>
      </c>
      <c r="L33" s="64"/>
      <c r="M33" s="47" t="s">
        <v>31</v>
      </c>
      <c r="N33" s="51"/>
      <c r="O33" s="52">
        <f>G33-K33</f>
        <v>4.2857142857143371E-3</v>
      </c>
      <c r="P33" s="10"/>
    </row>
    <row r="34" spans="2:16" ht="15.75" x14ac:dyDescent="0.2">
      <c r="B34" s="7"/>
      <c r="C34" s="69"/>
      <c r="D34" s="69"/>
      <c r="E34" s="23"/>
      <c r="F34" s="8"/>
      <c r="G34" s="8"/>
      <c r="H34" s="8"/>
      <c r="I34" s="15"/>
      <c r="J34" s="8"/>
      <c r="K34" s="8"/>
      <c r="L34" s="8"/>
      <c r="M34" s="70"/>
      <c r="N34" s="71"/>
      <c r="O34" s="71"/>
      <c r="P34" s="10"/>
    </row>
    <row r="35" spans="2:16" ht="15.75" x14ac:dyDescent="0.2">
      <c r="B35" s="7"/>
      <c r="C35" s="72"/>
      <c r="D35" s="69"/>
      <c r="E35" s="23"/>
      <c r="F35" s="8"/>
      <c r="G35" s="8"/>
      <c r="H35" s="8"/>
      <c r="I35" s="15"/>
      <c r="J35" s="8"/>
      <c r="K35" s="8"/>
      <c r="L35" s="8"/>
      <c r="M35" s="70"/>
      <c r="N35" s="71"/>
      <c r="O35" s="71"/>
      <c r="P35" s="10"/>
    </row>
    <row r="36" spans="2:16" x14ac:dyDescent="0.2">
      <c r="B36" s="7"/>
      <c r="C36" s="73"/>
      <c r="D36" s="8"/>
      <c r="E36" s="8"/>
      <c r="F36" s="8"/>
      <c r="G36" s="8"/>
      <c r="H36" s="8"/>
      <c r="I36" s="15"/>
      <c r="J36" s="8"/>
      <c r="K36" s="8"/>
      <c r="L36" s="8"/>
      <c r="M36" s="15"/>
      <c r="N36" s="8"/>
      <c r="O36" s="8"/>
      <c r="P36" s="10"/>
    </row>
    <row r="37" spans="2:16" ht="13.5" thickBot="1" x14ac:dyDescent="0.25">
      <c r="B37" s="74"/>
      <c r="C37" s="75"/>
      <c r="D37" s="75"/>
      <c r="E37" s="75"/>
      <c r="F37" s="75"/>
      <c r="G37" s="75"/>
      <c r="H37" s="75"/>
      <c r="I37" s="76"/>
      <c r="J37" s="75"/>
      <c r="K37" s="75"/>
      <c r="L37" s="75"/>
      <c r="M37" s="76"/>
      <c r="N37" s="75"/>
      <c r="O37" s="75"/>
      <c r="P37" s="77"/>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A8A6CDD1-F45F-4008-919F-80D7617EF17D}">
            <xm:f>0</xm:f>
            <xm:f>'[Informe II semestre 2021 SCI 310122.xlsb]Analisis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B2751C3B-9281-46C8-AEF3-5F00F3594DDD}">
            <xm:f>0</xm:f>
            <xm:f>'[Informe II semestre 2021 SCI 310122.xlsb]Analisis de Resultados'!#REF!</xm:f>
            <x14:dxf>
              <fill>
                <patternFill>
                  <bgColor rgb="FFFF0000"/>
                </patternFill>
              </fill>
            </x14:dxf>
          </x14:cfRule>
          <xm:sqref>K25</xm:sqref>
        </x14:conditionalFormatting>
        <x14:conditionalFormatting xmlns:xm="http://schemas.microsoft.com/office/excel/2006/main">
          <x14:cfRule type="cellIs" priority="16" operator="between" id="{F8F4ED77-36B6-4B68-B7B5-88FF8C551223}">
            <xm:f>0</xm:f>
            <xm:f>'[Informe II semestre 2021 SCI 310122.xlsb]Analisis de Resultados'!#REF!</xm:f>
            <x14:dxf>
              <fill>
                <patternFill>
                  <bgColor rgb="FFFF0000"/>
                </patternFill>
              </fill>
            </x14:dxf>
          </x14:cfRule>
          <xm:sqref>K27</xm:sqref>
        </x14:conditionalFormatting>
        <x14:conditionalFormatting xmlns:xm="http://schemas.microsoft.com/office/excel/2006/main">
          <x14:cfRule type="cellIs" priority="12" operator="between" id="{DF068DF5-E9E3-4E16-9E4F-2A20639DC9B4}">
            <xm:f>0</xm:f>
            <xm:f>'[Informe II semestre 2021 SCI 310122.xlsb]Analisis de Resultados'!#REF!</xm:f>
            <x14:dxf>
              <fill>
                <patternFill>
                  <bgColor rgb="FFFF0000"/>
                </patternFill>
              </fill>
            </x14:dxf>
          </x14:cfRule>
          <xm:sqref>K29</xm:sqref>
        </x14:conditionalFormatting>
        <x14:conditionalFormatting xmlns:xm="http://schemas.microsoft.com/office/excel/2006/main">
          <x14:cfRule type="cellIs" priority="8" operator="between" id="{20C8066E-8128-44FA-A281-509B4F4CF7EB}">
            <xm:f>0</xm:f>
            <xm:f>'[Informe II semestre 2021 SCI 310122.xlsb]Analisis de Resultados'!#REF!</xm:f>
            <x14:dxf>
              <fill>
                <patternFill>
                  <bgColor rgb="FFFF0000"/>
                </patternFill>
              </fill>
            </x14:dxf>
          </x14:cfRule>
          <xm:sqref>K31</xm:sqref>
        </x14:conditionalFormatting>
        <x14:conditionalFormatting xmlns:xm="http://schemas.microsoft.com/office/excel/2006/main">
          <x14:cfRule type="cellIs" priority="4" operator="between" id="{96C508E1-FC47-4E9D-8F53-FD63D5D16BA0}">
            <xm:f>0</xm:f>
            <xm:f>'[Informe II semestre 2021 SCI 310122.xlsb]Analisis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Duarte Fontecha</dc:creator>
  <cp:lastModifiedBy>Maria Del Pilar Duarte Fontecha</cp:lastModifiedBy>
  <dcterms:created xsi:type="dcterms:W3CDTF">2022-01-31T19:37:35Z</dcterms:created>
  <dcterms:modified xsi:type="dcterms:W3CDTF">2022-02-04T16:52:36Z</dcterms:modified>
</cp:coreProperties>
</file>