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carli\Documents\ARCHIVOS CUARENTENA\IDARTES 2021\INFORME SEMESTRAL\"/>
    </mc:Choice>
  </mc:AlternateContent>
  <xr:revisionPtr revIDLastSave="0" documentId="13_ncr:1_{D91C0078-31FD-4811-8C8F-075B341A899F}" xr6:coauthVersionLast="47" xr6:coauthVersionMax="47" xr10:uidLastSave="{00000000-0000-0000-0000-000000000000}"/>
  <bookViews>
    <workbookView xWindow="-120" yWindow="480" windowWidth="20730" windowHeight="11160" xr2:uid="{F682178E-8AA7-40F8-9BEB-E642F9DDDCF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G31" i="1"/>
  <c r="O31" i="1" s="1"/>
  <c r="E31" i="1"/>
  <c r="G29" i="1"/>
  <c r="O29" i="1" s="1"/>
  <c r="E29" i="1"/>
  <c r="O27" i="1"/>
  <c r="G27" i="1"/>
  <c r="E27" i="1"/>
  <c r="G25" i="1"/>
  <c r="O25" i="1" s="1"/>
  <c r="E25" i="1"/>
  <c r="M7" i="1"/>
</calcChain>
</file>

<file path=xl/sharedStrings.xml><?xml version="1.0" encoding="utf-8"?>
<sst xmlns="http://schemas.openxmlformats.org/spreadsheetml/2006/main" count="37" uniqueCount="35">
  <si>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</si>
  <si>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</si>
  <si>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</si>
  <si>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</si>
  <si>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</si>
  <si>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</si>
  <si>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Se observa que durante el primer semestre de 2021 la entidad acogió las recomendaciones documentadas por el Área de Control Interno evidenciando una mejora en la implementación de los diferentes componentes a implementar del MIPG, pasando de 80% a 87% en la calificación.  Por lo anterior, El Área de Control Interno como evaluador de los componentes del Modelo Integrado de Planeación y Gestión MIPG, considera que el Instituto ha construido e implementado participativamente los diferentes requerimientos de las dimensiones del Modelo pues se evidencia que el Sistema Integrado de Gestión del instituto reúne y estandariza los lineamientos de gestión administrativa, misional y estratégica.
Se evidencia compromiso institucional reflejado en su línea de defensa estratégica mediante la continua y frecuente toma de decisiones y seguimiento de su gestión a través de los Comités Directivos, los Comités Institucionales de Gestión y Desempeño, Comités de Contratación, Comités de Coordinación de Control Interno y Comités de Conciliación y Daño Antijurídico, así mismo se refleja la gestión participativa, organizada para la toma de decisiones a través de los comités operativos de Inventarios, de Sostenibilidad Contable, y de seguimiento financiero.  
Para las siguientes revisiones se concentrarán los esfuerzos en continuar con la implementación de los requisitos cuya evaluación se encuentra en la categoría 2 “El control opera como está diseñado pero con algunas falencias”</t>
  </si>
  <si>
    <t>¿Es efectivo el sistema de control interno para los objetivos evaluados? (Si/No) (Justifique su respuesta):</t>
  </si>
  <si>
    <t>El Área de Control Interno considera que el sistema es efectivo debido a que su operación está estructurada en procesos, planes y procedimientos que las diferentes líneas de defensa acogen y ejecutan.  En los momentos en los que se requiere avanzar sobre situaciones que requieren autorizaciones, conceptos o revisiones, se acude a los comités estratégicos y operativos con los que cuenta el Instituto para que en estas instancias se tomen las respectivas decisiones</t>
  </si>
  <si>
    <t>La entidad cuenta dentro de su Sistema de Control Interno, con una institucionalidad (Líneas de defensa)  que le permita la toma de decisiones frente al control (Si/No) (Justifique su respuesta):</t>
  </si>
  <si>
    <t>Además de las líneas de defensa establecidas en la Política de Administración de Riesgos, la entidad cuenta con el compromiso institucional reflejado en su línea de defensa estratégica mediante la continua y frecuente toma de decisiones y seguimiento de su gestión a través de los Comités Directivos, los Comités Institucionales de Gestión y Desempeño, Comités de Contratación, Comités de Coordinación de Control Interno y Comités de Conciliación y Daño Antijurídico, también se refleja la gestión participativa, organizada para la toma de decisiones a través de los comités operativos de Inventarios, de Sostenibilidad Contable, y de seguimiento financiero.</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</si>
  <si>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</si>
  <si>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</si>
  <si>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</si>
  <si>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</si>
  <si>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</si>
  <si>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</si>
  <si>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</si>
  <si>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</si>
  <si>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Fortalezas: 
Los instrumentos, directrices, niveles de autoridad y responsabilidades para la implementación del Sistema de Control Interno se encuentran documentadas en los procesos misionales, estratégicos, de apoyo y de evaluación del Instituto y son conocidas y utilizadas por la comunidad institucional del Idartes.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Se observan gestiones asociadas al mantenimiento del Código de integridad.
Se observan seguimientos al Plan estratégico de Talento Humano
Debilidades:
Falta poner en operación el protocolo de la línea de denuncia interna u otro mecanismo para facilitar el conocimiento de las irregularidades o posibles incumplimientos al Código de Integridad del instituto.</t>
  </si>
  <si>
    <t>Fortalezas: 
Los instrumentos, directrices, niveles de autoridad y responsabilidades para la implementación del Sistema de Control Interno se encuentran documentadas en los procesos misionales, estratégicos, de apoyo y de evaluación del Instituto y son conocidas y utilizadas por la comunidad institucional del Idartes.
Debilidades:
Falta complementar la implementación del Modelo Integrado de Planeación y Gestión MIPG con requisitos asociados a la creación de una línea de denuncia interna u otro mecanismo para facilitar el conocimiento de las irregularidades o posibles incumplimientos al Código de Integridad del instituto, así mismo, la Entidad no cuenta con un procedimiento o lineamiento para el  manejo de conflicto de interés.
Por otra parte, se identifica que de acuerdo con la estructura de evaluación del formato de evaluación del Sistema de Control Interno provisto por el Departamento Administrativo de la Función Pública, es necesario que los requisitos operativos del MIPG sean analizados y verificados en el marco del Comité institucional de Coordinación de Control Interno.</t>
  </si>
  <si>
    <t>Evaluación de riesgos</t>
  </si>
  <si>
    <t xml:space="preserve">Fortalezas:
Los instrumentos provistos por la Oficina Asesora de Planeación han facilitado a las unidades funcionales del Instituto a la documentación de riesgos en el marco de los parámetros mínimos de la Guía de Administración de Riesgos del Departamento Administrativo de la Función Pública.  Se evidenció un esfuerzo institucional por la actualización de los riesgos de los procesos.
Se acogieron las recomendaciones del informe de controles de riesgos documentado por el Área de Control Interno, por lo que se puede observar una mejora en la clasificación de contorles moderados y fuertes.
La Oficina Asesora de Planeación y el Área de Control Interno presentaron en Comité Directivo los avances de la ejecución de la política de administración de riesgo.
Se actualizó la Política de Administración de Riesgo.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Se documentó en el Sistema Integrado de Gestión del Idartes instrumento para la identifiacción de riesgos de corrupción
Se documentó en el Sistema Integrado de Gestión del Idartes instrumento para la identifiacción de riesgos de procesos en el marco de los lineamientos de la Guía de Adminsitración de Riesgos y Controles del DAFP
Se están llevando a cabo jornadas para la identificación y/o actualziación de los mapas de riesgos por proceso
Debilidades:
Es necesario identificar un mayor número de riesgos de corrupción teniendo en cuenta el número de procesos del mapa de procesos y a los servicios y trámites que se ofrecen a los grupos de interés.
Se requiere avanzar en la implementación del mapa de aseguramiento institucional como mejoras a la identificación de responasbilidades de las líneas de defensa documentadas en la Política de Administración del Riesgo. </t>
  </si>
  <si>
    <t xml:space="preserve">Fortalezas:
Los instrumentos provistos por la Oficina Asesora de Planeación han facilitado a las unidades funcionales del Instituto a la documentación de riesgos en el marco de los parámetros mínimos de la Guía de Administración de Riesgos del Departamento Administrativo de la Función Pública.  Se evidenció un esfuerzo institucional por la actualización de los riesgos de los procesos.
Se acogieron las recomendaciones del informe de controles de riesgos documentado por el Área de Control Interno, por lo que se puede observar una mejora en la clasificación de contorles moderados y fuertes.
La Oficina Asesora de Planeación y el Área de Control Interno presentaron en Comité Directivo los avances de la ejecución de la política de administración de riesgo
Debilidades:
Es necesario identificar un mayor número de riesgos de corrupción teniendo en cuenta el número de procesos del mapa de procesos y a los servicios y trámites que se ofrecen a los grupos de interés.
Es necesario analizar los avances operativos frente a los objetivos estratégicos formulados.  Es importante que este tipo de ejercicios se puedan generar a través de las parametrizaciones que se están gestionando en el Sistema de Información Pandora.
Se requiere avanzar en la implementación del mapa de aseguramiento institucional como mejoras a la identificación de responasbilidades de las líneas de defensa documentadas en la Política de Administración del Riesgo. </t>
  </si>
  <si>
    <t>Actividades de control</t>
  </si>
  <si>
    <t xml:space="preserve">Fortalezas:
Los instrumentos, procedimientos y políticas de operación para el funcionamiento del Sistema de Control Interno se encuentran documentadas en los procesos misionales, estratégicos, de apoyo y de evaluación del Instituto y son conocidas y utilizadas por la comunidad institucional del Idartes.
La entidad se encuentra en este momento en la implementación de herramientas informáticas que permitirán facilitar la gestión y seguimiento de las actividades administrativas misionales y estratégicas.
Se observa que se acogieron las recomendaciones del Área de Control Interno documentadas en los informes de evaluación de controles de riesgos.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El área de control interno realizó evaluación a los riesgos y controles de proveedores de servicios externos, emitiendo el respectivo informe con las obsercvaciones y recomendaciones.  Además se documentó en el SIstema Integrado de Gestión el procedimiento "Seguimiento y evalaución de riesgos y controles" en el que se estableció entre las condiciones generales la evalaución de riesgos y controles de proveedores externos de acuerdo con la capacidad operativa del área y lo programado en el Plan Anual de Auditoría de la vigencia.
Debilidades:
Las acciones para complementar la planta de funcionarios a través de la convocatira de planta temporal aún no han finalizado.  Se tiene prevista su fculminación para el mes de septiembre, esto debido a que por razones externas, los tiempos de aprobación han afectado lo programado por la entidad.
No se ha definido en los documentos asociados a la gestión del riesgo, la periodicidad de los informes de monitoreo a los riesgos y controles de la entidad.
Falta identificar un mayor número de riesgos de corrupción </t>
  </si>
  <si>
    <t xml:space="preserve">Fortalezas:
Los instrumentos, procedimientos y políticas de operación para el funcionamiento del Sistema de Control Interno se encuentran documentadas en los procesos misionales, estratégicos, de apoyo y de evaluación del Instituto y son conocidas y utilizadas por la comunidad institucional del Idartes.
La entidad se encuentra en este momento en la implementación de herramientas informáticas que permitirán facilitar la gestión y seguimiento de las actividades administrativas misionales y estratégicas.
Se observa que se acogieron las recomendaciones del Área de Control Interno documentadas en los informes de evaluación de controles de riesgos.
Como medida de mejora adoptada por los resultados de la evalaución del sistema de control interno para el primer semestre de 2020, se incluyeron los temas  operativos de la implementación del MIPG que requerían ser conocidos y evaluados por los integrantes del Comité Institiucional de Coordinación de Control Interno.
Debilidades:
Falta complementar la implementación del Modelo Integrado de Planeación y Gestión MIPG con requisitos asociados a la evaluación a los controles implementados por un proveedor de servicios.
Aunque el Instituto ha realizado las gestiones para complementar la planta de personal del instituto, por razones externas no ha sido posible la aprobación del rediseño institucional
</t>
  </si>
  <si>
    <t>Información y comunicación</t>
  </si>
  <si>
    <t>Fortalezas:
El Instituto cuenta con mecanismos y canales de comunicación interna y externa en la que se garantiza la interacción con los grupos e interés
Se acogieron las recomendaciones del Área de Control Interno para la actualziación del procedimiento Diseño y Ejecución de Estrategias de Comunicación y Planes de Medios
La entidad se ha fortalecido con la entrada en producción de módulos del sistema PANDORA, que han apoyado a las dependencias en el control y adminsitración de la información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Debilidades:
Aún no se ha actualizado el siguiente procedimiento: 
- Elaboración y Publicación del Boletín interno y Carteleras
Aun no se tiene actualziado la caraterización de usuarios de la entidad
No se ha actualziado el plan de acción del proceso de Gestión del Conocimiento</t>
  </si>
  <si>
    <t xml:space="preserve">Fortalezas:
El Instituto cuenta con mecanismos y canales de comunicación interna y externa en la que se garantiza la interacción con los grupos e interés
Debilidades:
Aún no se han actualizado los siguientes procedimientos: 
- Elaboración y Publicación del Boletín interno y Carteleras
- Diseño y Ejecución de Estrategias de Comunicación y Planes de Medios
Se recomienda a la primera y segunda línea de defensa, a  revisar el documento "Caracterización de usuarios y sujetos de derechos" y determinar si se requiere establecer una metodología o lineamiento para estandarizar las actividades de la caracterización de usuarios o grupos de valor  (instructivo, guía, procedimiento u otro documento), que considere todos los lineamientos para la implementación, establecidos en el Modelo Integrado de Planeación y Gestión.
</t>
  </si>
  <si>
    <t xml:space="preserve">Monitoreo </t>
  </si>
  <si>
    <t>Fortalezas:
El Instituto cuenta con instrumentos gestionados por la segunda y tercera línea de defensa para el seguimiento de las actividades de sus procesos, así mismo, a través de los informes de Ley y las Auditorías ejecutadas por la tercera línea de defensa se evalúan las actividades que gestionan los procesos o dependencias de la entidad.  A partir de estos resultados, las unidades funcionales establecen los planes de mejora que se requieran.
El asesor de Control Interno mediante radicado 20211300046823, programó para toda la vigencia 2021, temáticas del MIPG que se deben llevar al Comité institucional de Coordinación de Control Interno en el marco de las sesiones semanales del Comité Directivo.  Esta programación de temas MIPG ha permitido aumentar el conocimiento y toma de decisiones asociadas a dinámicas operativas del modelo que son revisadas y/o aprobadas por los miembros del Comité..
Debilidades:
Es necesario contar con otras evaluaciones independientes externas para temas específicos como el Sistema de Gestión de  Seguridad y Salud en el Trabajo y el Sistema de seguridad de la información.</t>
  </si>
  <si>
    <t>Fortalezas:
El Instituto cuenta con instrumentos gestionados por la segunda y tercera línea de defensa para el seguimiento de las actividades de sus procesos, así mismo, a través de los informes de Ley y las Auditorías ejecutadas por la tercera línea de defensa se evalúan las actividades que gestionan los procesos o dependencias de la entidad.  A partir de estos resultados, las unidades funcionales establecen los planes de mejora que se requieran.
Como medida de mejora adoptada por los resultados de la evalaución del sistema de control interno para el primer semestre de 2020, se incluyeron los temas  operativos de la implementación del MIPG que requerían ser conocidos y evaluados por los integrantes del Comité Institiucional de Coordinación de Control Interno.
Debilidades:
Es necesario contar con otras evaluaciones independientes externas para temas específicos como el Sistema de Gestión de  Seguridad y Salud en el Trabajo y el Sistema de seguridad de la información.</t>
  </si>
  <si>
    <t>Instituto Distrital de las Artes</t>
  </si>
  <si>
    <t>Primer semestre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</si>
</sst>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4"/>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i/>
      <sz val="10"/>
      <name val="Arial"/>
      <family val="2"/>
    </font>
    <font>
      <b/>
      <i/>
      <sz val="10"/>
      <color theme="1"/>
      <name val="Arial"/>
      <family val="2"/>
    </font>
    <font>
      <b/>
      <sz val="20"/>
      <color theme="1"/>
      <name val="Arial Narrow"/>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0" xfId="0" applyNumberFormat="1" applyFont="1" applyFill="1" applyAlignment="1">
      <alignment horizontal="center"/>
    </xf>
    <xf numFmtId="0" fontId="3" fillId="2" borderId="0" xfId="0" applyFont="1" applyFill="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left" vertical="center" wrapText="1"/>
      <protection locked="0"/>
    </xf>
    <xf numFmtId="49" fontId="11" fillId="2" borderId="24" xfId="0" applyNumberFormat="1" applyFont="1" applyFill="1" applyBorder="1" applyAlignment="1" applyProtection="1">
      <alignment horizontal="left" vertical="center" wrapText="1"/>
      <protection locked="0"/>
    </xf>
    <xf numFmtId="49" fontId="11" fillId="2" borderId="25" xfId="0" applyNumberFormat="1" applyFont="1" applyFill="1" applyBorder="1" applyAlignment="1" applyProtection="1">
      <alignment horizontal="left" vertical="center" wrapText="1"/>
      <protection locked="0"/>
    </xf>
    <xf numFmtId="49" fontId="0" fillId="2" borderId="0" xfId="0" applyNumberFormat="1" applyFill="1" applyAlignment="1">
      <alignment horizontal="left" vertical="top" wrapText="1"/>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2" fillId="2" borderId="0" xfId="0" applyFont="1" applyFill="1" applyAlignment="1">
      <alignment wrapText="1"/>
    </xf>
    <xf numFmtId="0" fontId="4" fillId="4" borderId="28" xfId="0" applyFont="1" applyFill="1" applyBorder="1" applyAlignment="1">
      <alignment horizontal="center" vertical="center" wrapText="1"/>
    </xf>
    <xf numFmtId="0" fontId="8" fillId="0" borderId="0" xfId="0" applyFont="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2" borderId="0" xfId="0" applyFont="1" applyFill="1" applyAlignment="1">
      <alignment wrapText="1"/>
    </xf>
    <xf numFmtId="0" fontId="16" fillId="0" borderId="0" xfId="0" applyFont="1" applyAlignment="1">
      <alignment horizontal="center" wrapText="1"/>
    </xf>
    <xf numFmtId="0" fontId="0" fillId="0" borderId="30" xfId="0" applyBorder="1"/>
    <xf numFmtId="0" fontId="4" fillId="5" borderId="6" xfId="0" applyFont="1" applyFill="1" applyBorder="1" applyAlignment="1">
      <alignment horizontal="center" vertical="center" wrapText="1"/>
    </xf>
    <xf numFmtId="0" fontId="13" fillId="0" borderId="0" xfId="0" applyFont="1" applyAlignment="1">
      <alignment vertical="center"/>
    </xf>
    <xf numFmtId="0" fontId="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31" xfId="0" applyFont="1" applyBorder="1" applyAlignment="1" applyProtection="1">
      <alignment vertical="center" wrapText="1"/>
      <protection locked="0"/>
    </xf>
    <xf numFmtId="0" fontId="8"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18" fillId="0" borderId="11" xfId="0" applyFont="1" applyBorder="1" applyAlignment="1" applyProtection="1">
      <alignment horizontal="left" vertical="center" wrapText="1"/>
      <protection locked="0"/>
    </xf>
    <xf numFmtId="0" fontId="8" fillId="0" borderId="0" xfId="0" applyFont="1" applyAlignment="1">
      <alignment horizontal="left" vertical="center"/>
    </xf>
    <xf numFmtId="9" fontId="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15" fillId="0" borderId="0" xfId="0" applyFont="1" applyAlignment="1">
      <alignment horizontal="left"/>
    </xf>
    <xf numFmtId="0" fontId="0" fillId="0" borderId="0" xfId="0"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18" fillId="0" borderId="31" xfId="0" applyFont="1" applyBorder="1" applyAlignment="1" applyProtection="1">
      <alignment wrapText="1"/>
      <protection locked="0"/>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Alignment="1">
      <alignment vertical="center"/>
    </xf>
    <xf numFmtId="0" fontId="8" fillId="2" borderId="0" xfId="0" applyFont="1" applyFill="1" applyAlignment="1">
      <alignment horizontal="left" vertical="center"/>
    </xf>
    <xf numFmtId="0" fontId="19" fillId="2" borderId="0" xfId="0" applyFont="1" applyFill="1" applyAlignment="1">
      <alignment vertical="center"/>
    </xf>
    <xf numFmtId="0" fontId="20" fillId="2" borderId="0" xfId="0" applyFont="1" applyFill="1"/>
    <xf numFmtId="0" fontId="0" fillId="2" borderId="32" xfId="0" applyFill="1" applyBorder="1"/>
    <xf numFmtId="0" fontId="0" fillId="2" borderId="33" xfId="0" applyFill="1" applyBorder="1"/>
    <xf numFmtId="0" fontId="0" fillId="2" borderId="34" xfId="0" applyFill="1" applyBorder="1"/>
    <xf numFmtId="0" fontId="21" fillId="2" borderId="6" xfId="0" applyFont="1" applyFill="1" applyBorder="1" applyAlignment="1" applyProtection="1">
      <alignment horizontal="center"/>
      <protection locked="0"/>
    </xf>
    <xf numFmtId="164" fontId="21" fillId="2" borderId="9" xfId="0" applyNumberFormat="1" applyFont="1" applyFill="1" applyBorder="1" applyAlignment="1" applyProtection="1">
      <alignment horizontal="center"/>
      <protection locked="0"/>
    </xf>
    <xf numFmtId="164" fontId="21" fillId="2" borderId="10" xfId="0" applyNumberFormat="1" applyFont="1" applyFill="1" applyBorder="1" applyAlignment="1" applyProtection="1">
      <alignment horizontal="center"/>
      <protection locked="0"/>
    </xf>
    <xf numFmtId="164" fontId="21" fillId="2" borderId="11" xfId="0" applyNumberFormat="1" applyFont="1" applyFill="1" applyBorder="1" applyAlignment="1" applyProtection="1">
      <alignment horizontal="center"/>
      <protection locked="0"/>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1B1BC63F-573D-4927-8D42-EE8D0E4E0B77}"/>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20Primer%20semestre%202021%20SCI.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0.91666666666666663</v>
          </cell>
        </row>
        <row r="26">
          <cell r="N26">
            <v>0.82352941176470584</v>
          </cell>
        </row>
        <row r="43">
          <cell r="N43">
            <v>0.875</v>
          </cell>
        </row>
        <row r="55">
          <cell r="N55">
            <v>0.7857142857142857</v>
          </cell>
        </row>
        <row r="69">
          <cell r="N69">
            <v>0.9642857142857143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A3C0A-0229-4F17-86B0-476514E7D942}">
  <dimension ref="B1:V38"/>
  <sheetViews>
    <sheetView tabSelected="1" topLeftCell="A32" zoomScale="60" zoomScaleNormal="60" workbookViewId="0">
      <selection activeCell="A15" sqref="A1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73.28515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9" t="s">
        <v>33</v>
      </c>
      <c r="G3" s="79"/>
      <c r="H3" s="79"/>
      <c r="I3" s="79"/>
      <c r="J3" s="79"/>
      <c r="K3" s="79"/>
      <c r="L3" s="79"/>
      <c r="M3" s="79"/>
      <c r="N3" s="7"/>
      <c r="O3" s="7"/>
      <c r="P3" s="8"/>
    </row>
    <row r="4" spans="2:16" ht="18" customHeight="1" x14ac:dyDescent="0.3">
      <c r="B4" s="5"/>
      <c r="E4" s="9"/>
      <c r="F4" s="79"/>
      <c r="G4" s="79"/>
      <c r="H4" s="79"/>
      <c r="I4" s="79"/>
      <c r="J4" s="79"/>
      <c r="K4" s="79"/>
      <c r="L4" s="79"/>
      <c r="M4" s="79"/>
      <c r="N4" s="7"/>
      <c r="O4" s="7"/>
      <c r="P4" s="8"/>
    </row>
    <row r="5" spans="2:16" ht="41.25" customHeight="1" x14ac:dyDescent="0.35">
      <c r="B5" s="5"/>
      <c r="E5" s="10" t="s">
        <v>1</v>
      </c>
      <c r="F5" s="80" t="s">
        <v>34</v>
      </c>
      <c r="G5" s="81"/>
      <c r="H5" s="81"/>
      <c r="I5" s="81"/>
      <c r="J5" s="81"/>
      <c r="K5" s="81"/>
      <c r="L5" s="81"/>
      <c r="M5" s="82"/>
      <c r="N5" s="11"/>
      <c r="O5" s="11"/>
      <c r="P5" s="8"/>
    </row>
    <row r="6" spans="2:16" ht="18" customHeight="1" thickBot="1" x14ac:dyDescent="0.35">
      <c r="B6" s="5"/>
      <c r="E6" s="12"/>
      <c r="F6" s="11"/>
      <c r="G6" s="11"/>
      <c r="H6" s="11"/>
      <c r="I6" s="11"/>
      <c r="J6" s="11"/>
      <c r="K6" s="11"/>
      <c r="L6" s="11"/>
      <c r="P6" s="8"/>
    </row>
    <row r="7" spans="2:16" ht="93" customHeight="1" thickBot="1" x14ac:dyDescent="0.25">
      <c r="B7" s="5"/>
      <c r="I7" s="13" t="s">
        <v>2</v>
      </c>
      <c r="J7" s="14"/>
      <c r="K7" s="15"/>
      <c r="M7" s="16">
        <f>+AVERAGE(G25,G27,G29,G31,G33)</f>
        <v>0.87303921568627452</v>
      </c>
      <c r="N7" s="17"/>
      <c r="O7" s="17"/>
      <c r="P7" s="8"/>
    </row>
    <row r="8" spans="2:16" ht="18" customHeight="1" x14ac:dyDescent="0.25">
      <c r="B8" s="5"/>
      <c r="M8" s="18"/>
      <c r="N8" s="18"/>
      <c r="O8" s="18"/>
      <c r="P8" s="8"/>
    </row>
    <row r="9" spans="2:16" ht="18" customHeight="1" x14ac:dyDescent="0.2">
      <c r="B9" s="5"/>
      <c r="P9" s="8"/>
    </row>
    <row r="10" spans="2:16" x14ac:dyDescent="0.2">
      <c r="B10" s="5"/>
      <c r="P10" s="8"/>
    </row>
    <row r="11" spans="2:16" x14ac:dyDescent="0.2">
      <c r="B11" s="5"/>
      <c r="P11" s="8"/>
    </row>
    <row r="12" spans="2:16" x14ac:dyDescent="0.2">
      <c r="B12" s="5"/>
      <c r="P12" s="8"/>
    </row>
    <row r="13" spans="2:16" x14ac:dyDescent="0.2">
      <c r="B13" s="5"/>
      <c r="P13" s="8"/>
    </row>
    <row r="14" spans="2:16" x14ac:dyDescent="0.2">
      <c r="B14" s="5"/>
      <c r="P14" s="8"/>
    </row>
    <row r="15" spans="2:16" x14ac:dyDescent="0.2">
      <c r="B15" s="5"/>
      <c r="P15" s="8"/>
    </row>
    <row r="16" spans="2:16" x14ac:dyDescent="0.2">
      <c r="B16" s="5"/>
      <c r="P16" s="8"/>
    </row>
    <row r="17" spans="2:22" ht="23.25" x14ac:dyDescent="0.2">
      <c r="B17" s="5"/>
      <c r="C17" s="19" t="s">
        <v>3</v>
      </c>
      <c r="D17" s="20"/>
      <c r="E17" s="20"/>
      <c r="F17" s="20"/>
      <c r="G17" s="20"/>
      <c r="H17" s="20"/>
      <c r="I17" s="20"/>
      <c r="J17" s="20"/>
      <c r="K17" s="20"/>
      <c r="L17" s="20"/>
      <c r="M17" s="21"/>
      <c r="N17" s="22"/>
      <c r="O17" s="22"/>
      <c r="P17" s="8"/>
    </row>
    <row r="18" spans="2:22" ht="15.75" customHeight="1" x14ac:dyDescent="0.2">
      <c r="B18" s="5"/>
      <c r="C18" s="23"/>
      <c r="D18" s="23"/>
      <c r="E18" s="23"/>
      <c r="F18" s="23"/>
      <c r="G18" s="23"/>
      <c r="H18" s="23"/>
      <c r="I18" s="23"/>
      <c r="J18" s="23"/>
      <c r="K18" s="23"/>
      <c r="L18" s="23"/>
      <c r="M18" s="23"/>
      <c r="N18" s="24"/>
      <c r="O18" s="24"/>
      <c r="P18" s="8"/>
    </row>
    <row r="19" spans="2:22" ht="141.75" customHeight="1" x14ac:dyDescent="0.2">
      <c r="B19" s="5"/>
      <c r="C19" s="25" t="s">
        <v>4</v>
      </c>
      <c r="D19" s="26"/>
      <c r="E19" s="27" t="s">
        <v>5</v>
      </c>
      <c r="F19" s="28" t="s">
        <v>6</v>
      </c>
      <c r="G19" s="29"/>
      <c r="H19" s="29"/>
      <c r="I19" s="29"/>
      <c r="J19" s="29"/>
      <c r="K19" s="29"/>
      <c r="L19" s="29"/>
      <c r="M19" s="30"/>
      <c r="N19" s="31"/>
      <c r="O19" s="31"/>
      <c r="P19" s="8"/>
    </row>
    <row r="20" spans="2:22" ht="105.75" customHeight="1" x14ac:dyDescent="0.2">
      <c r="B20" s="5"/>
      <c r="C20" s="25" t="s">
        <v>7</v>
      </c>
      <c r="D20" s="26"/>
      <c r="E20" s="27" t="s">
        <v>5</v>
      </c>
      <c r="F20" s="28" t="s">
        <v>8</v>
      </c>
      <c r="G20" s="29"/>
      <c r="H20" s="29"/>
      <c r="I20" s="29"/>
      <c r="J20" s="29"/>
      <c r="K20" s="29"/>
      <c r="L20" s="29"/>
      <c r="M20" s="30"/>
      <c r="N20" s="31"/>
      <c r="O20" s="31"/>
      <c r="P20" s="8"/>
    </row>
    <row r="21" spans="2:22" ht="143.25" customHeight="1" x14ac:dyDescent="0.2">
      <c r="B21" s="5"/>
      <c r="C21" s="32" t="s">
        <v>9</v>
      </c>
      <c r="D21" s="33"/>
      <c r="E21" s="27" t="s">
        <v>5</v>
      </c>
      <c r="F21" s="28" t="s">
        <v>10</v>
      </c>
      <c r="G21" s="29"/>
      <c r="H21" s="29"/>
      <c r="I21" s="29"/>
      <c r="J21" s="29"/>
      <c r="K21" s="29"/>
      <c r="L21" s="29"/>
      <c r="M21" s="30"/>
      <c r="N21" s="31"/>
      <c r="O21" s="31"/>
      <c r="P21" s="8"/>
    </row>
    <row r="22" spans="2:22" ht="66" customHeight="1" thickBot="1" x14ac:dyDescent="0.25">
      <c r="B22" s="5"/>
      <c r="G22" s="34"/>
      <c r="P22" s="8"/>
    </row>
    <row r="23" spans="2:22" ht="102.75" customHeight="1" thickBot="1" x14ac:dyDescent="0.25">
      <c r="B23" s="5"/>
      <c r="C23" s="35" t="s">
        <v>11</v>
      </c>
      <c r="D23" s="36"/>
      <c r="E23" s="37" t="s">
        <v>12</v>
      </c>
      <c r="F23" s="36"/>
      <c r="G23" s="37" t="s">
        <v>13</v>
      </c>
      <c r="H23" s="36"/>
      <c r="I23" s="38" t="s">
        <v>14</v>
      </c>
      <c r="J23" s="39"/>
      <c r="K23" s="40" t="s">
        <v>15</v>
      </c>
      <c r="L23" s="39"/>
      <c r="M23" s="41" t="s">
        <v>16</v>
      </c>
      <c r="N23" s="39"/>
      <c r="O23" s="42" t="s">
        <v>17</v>
      </c>
      <c r="P23" s="8"/>
      <c r="Q23" s="43"/>
    </row>
    <row r="24" spans="2:22" ht="6.75" customHeight="1" x14ac:dyDescent="0.35">
      <c r="B24" s="5"/>
      <c r="C24" s="44"/>
      <c r="D24"/>
      <c r="E24"/>
      <c r="F24"/>
      <c r="G24"/>
      <c r="H24"/>
      <c r="I24" s="45"/>
      <c r="J24"/>
      <c r="K24" s="45"/>
      <c r="L24"/>
      <c r="M24"/>
      <c r="N24"/>
      <c r="O24"/>
      <c r="P24" s="8"/>
    </row>
    <row r="25" spans="2:22" ht="268.5" customHeight="1" x14ac:dyDescent="0.2">
      <c r="B25" s="5"/>
      <c r="C25" s="46" t="s">
        <v>18</v>
      </c>
      <c r="D25" s="47"/>
      <c r="E25" s="48" t="str">
        <f>+IF([1]Hoja1!$N$2&gt;=0.5,"Si","No")</f>
        <v>Si</v>
      </c>
      <c r="F25" s="49"/>
      <c r="G25" s="50">
        <f>+[1]Hoja1!N2</f>
        <v>0.91666666666666663</v>
      </c>
      <c r="H25" s="49"/>
      <c r="I25" s="51" t="s">
        <v>19</v>
      </c>
      <c r="J25" s="52"/>
      <c r="K25" s="53">
        <v>0.88</v>
      </c>
      <c r="L25" s="54"/>
      <c r="M25" s="55" t="s">
        <v>20</v>
      </c>
      <c r="N25" s="56"/>
      <c r="O25" s="57">
        <f>G25-K25</f>
        <v>3.6666666666666625E-2</v>
      </c>
      <c r="P25" s="58"/>
      <c r="Q25" s="59"/>
      <c r="R25" s="59"/>
      <c r="S25" s="59"/>
      <c r="T25" s="59"/>
      <c r="U25" s="59"/>
      <c r="V25" s="59"/>
    </row>
    <row r="26" spans="2:22" ht="6.75" customHeight="1" x14ac:dyDescent="0.35">
      <c r="B26" s="5"/>
      <c r="C26" s="44"/>
      <c r="D26"/>
      <c r="E26" s="60"/>
      <c r="F26"/>
      <c r="G26" s="61"/>
      <c r="H26"/>
      <c r="I26" s="62"/>
      <c r="J26"/>
      <c r="K26" s="45"/>
      <c r="L26"/>
      <c r="M26" s="63"/>
      <c r="N26" s="64"/>
      <c r="O26" s="65"/>
      <c r="P26" s="8"/>
    </row>
    <row r="27" spans="2:22" ht="405" customHeight="1" x14ac:dyDescent="0.2">
      <c r="B27" s="5"/>
      <c r="C27" s="66" t="s">
        <v>21</v>
      </c>
      <c r="D27" s="47"/>
      <c r="E27" s="48" t="str">
        <f>+IF([1]Hoja1!$N$26&gt;=0.5,"Si","No")</f>
        <v>Si</v>
      </c>
      <c r="F27"/>
      <c r="G27" s="50">
        <f>+[1]Hoja1!N26</f>
        <v>0.82352941176470584</v>
      </c>
      <c r="H27"/>
      <c r="I27" s="67" t="s">
        <v>22</v>
      </c>
      <c r="J27"/>
      <c r="K27" s="53">
        <v>0.65</v>
      </c>
      <c r="L27" s="68"/>
      <c r="M27" s="67" t="s">
        <v>23</v>
      </c>
      <c r="N27" s="56"/>
      <c r="O27" s="57">
        <f>G27-K27</f>
        <v>0.17352941176470582</v>
      </c>
      <c r="P27" s="8"/>
    </row>
    <row r="28" spans="2:22" ht="6.75" customHeight="1" x14ac:dyDescent="0.35">
      <c r="B28" s="5"/>
      <c r="C28" s="44"/>
      <c r="D28"/>
      <c r="E28" s="60"/>
      <c r="F28"/>
      <c r="G28" s="61"/>
      <c r="H28"/>
      <c r="I28" s="62"/>
      <c r="J28"/>
      <c r="K28" s="45"/>
      <c r="L28"/>
      <c r="M28" s="64"/>
      <c r="N28" s="64"/>
      <c r="O28" s="65"/>
      <c r="P28" s="8"/>
    </row>
    <row r="29" spans="2:22" ht="246.75" customHeight="1" x14ac:dyDescent="0.2">
      <c r="B29" s="5"/>
      <c r="C29" s="69" t="s">
        <v>24</v>
      </c>
      <c r="D29" s="47"/>
      <c r="E29" s="48" t="str">
        <f>+IF([1]Hoja1!$N$43&gt;=0.5,"Si","No")</f>
        <v>Si</v>
      </c>
      <c r="F29"/>
      <c r="G29" s="50">
        <f>+[1]Hoja1!N43</f>
        <v>0.875</v>
      </c>
      <c r="H29"/>
      <c r="I29" s="67" t="s">
        <v>25</v>
      </c>
      <c r="J29"/>
      <c r="K29" s="53">
        <v>0.83</v>
      </c>
      <c r="L29" s="68"/>
      <c r="M29" s="67" t="s">
        <v>26</v>
      </c>
      <c r="N29" s="56"/>
      <c r="O29" s="57">
        <f>G29-K29</f>
        <v>4.500000000000004E-2</v>
      </c>
      <c r="P29" s="8"/>
    </row>
    <row r="30" spans="2:22" ht="6.75" customHeight="1" x14ac:dyDescent="0.35">
      <c r="B30" s="5"/>
      <c r="C30" s="44"/>
      <c r="D30"/>
      <c r="E30" s="60"/>
      <c r="F30"/>
      <c r="G30" s="61"/>
      <c r="H30"/>
      <c r="I30" s="62"/>
      <c r="J30"/>
      <c r="K30" s="45"/>
      <c r="L30"/>
      <c r="M30" s="64"/>
      <c r="N30" s="64"/>
      <c r="O30" s="65"/>
      <c r="P30" s="8"/>
    </row>
    <row r="31" spans="2:22" ht="169.5" customHeight="1" x14ac:dyDescent="0.2">
      <c r="B31" s="5"/>
      <c r="C31" s="70" t="s">
        <v>27</v>
      </c>
      <c r="D31" s="47"/>
      <c r="E31" s="48" t="str">
        <f>+IF([1]Hoja1!$N$55&gt;=0.5,"Si","No")</f>
        <v>Si</v>
      </c>
      <c r="F31"/>
      <c r="G31" s="50">
        <f>+[1]Hoja1!N55</f>
        <v>0.7857142857142857</v>
      </c>
      <c r="H31"/>
      <c r="I31" s="67" t="s">
        <v>28</v>
      </c>
      <c r="J31"/>
      <c r="K31" s="53">
        <v>0.68</v>
      </c>
      <c r="L31" s="68"/>
      <c r="M31" s="67" t="s">
        <v>29</v>
      </c>
      <c r="N31" s="56"/>
      <c r="O31" s="57">
        <f>G31-K31</f>
        <v>0.10571428571428565</v>
      </c>
      <c r="P31" s="8"/>
    </row>
    <row r="32" spans="2:22" ht="6.75" customHeight="1" x14ac:dyDescent="0.35">
      <c r="B32" s="5"/>
      <c r="C32" s="44"/>
      <c r="D32"/>
      <c r="E32" s="60"/>
      <c r="F32"/>
      <c r="G32" s="61"/>
      <c r="H32"/>
      <c r="I32" s="62"/>
      <c r="J32"/>
      <c r="K32" s="45"/>
      <c r="L32"/>
      <c r="M32" s="64"/>
      <c r="N32" s="64"/>
      <c r="O32" s="65"/>
      <c r="P32" s="8"/>
    </row>
    <row r="33" spans="2:16" ht="302.25" customHeight="1" x14ac:dyDescent="0.2">
      <c r="B33" s="5"/>
      <c r="C33" s="71" t="s">
        <v>30</v>
      </c>
      <c r="D33" s="47"/>
      <c r="E33" s="48" t="str">
        <f>+IF([1]Hoja1!$N$69&gt;=0.5,"Si","No")</f>
        <v>Si</v>
      </c>
      <c r="F33"/>
      <c r="G33" s="50">
        <f>+[1]Hoja1!N69</f>
        <v>0.9642857142857143</v>
      </c>
      <c r="H33"/>
      <c r="I33" s="51" t="s">
        <v>31</v>
      </c>
      <c r="J33"/>
      <c r="K33" s="53">
        <v>0.96</v>
      </c>
      <c r="L33" s="68"/>
      <c r="M33" s="51" t="s">
        <v>32</v>
      </c>
      <c r="N33" s="56"/>
      <c r="O33" s="57">
        <f>G33-K33</f>
        <v>4.2857142857143371E-3</v>
      </c>
      <c r="P33" s="8"/>
    </row>
    <row r="34" spans="2:16" ht="15.75" x14ac:dyDescent="0.2">
      <c r="B34" s="5"/>
      <c r="C34" s="72"/>
      <c r="D34" s="72"/>
      <c r="E34" s="24"/>
      <c r="M34" s="73"/>
      <c r="N34" s="73"/>
      <c r="O34" s="73"/>
      <c r="P34" s="8"/>
    </row>
    <row r="35" spans="2:16" ht="15.75" x14ac:dyDescent="0.2">
      <c r="B35" s="5"/>
      <c r="C35" s="74"/>
      <c r="D35" s="72"/>
      <c r="E35" s="24"/>
      <c r="M35" s="73"/>
      <c r="N35" s="73"/>
      <c r="O35" s="73"/>
      <c r="P35" s="8"/>
    </row>
    <row r="36" spans="2:16" x14ac:dyDescent="0.2">
      <c r="B36" s="5"/>
      <c r="C36" s="75"/>
      <c r="P36" s="8"/>
    </row>
    <row r="37" spans="2:16" ht="13.5" thickBot="1" x14ac:dyDescent="0.25">
      <c r="B37" s="76"/>
      <c r="C37" s="77"/>
      <c r="D37" s="77"/>
      <c r="E37" s="77"/>
      <c r="F37" s="77"/>
      <c r="G37" s="77"/>
      <c r="H37" s="77"/>
      <c r="I37" s="77"/>
      <c r="J37" s="77"/>
      <c r="K37" s="77"/>
      <c r="L37" s="77"/>
      <c r="M37" s="77"/>
      <c r="N37" s="77"/>
      <c r="O37" s="77"/>
      <c r="P37" s="78"/>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BBE37CB2-54FC-4137-9DB6-0EA154FE4020}">
      <formula1>"Si,No,En proceso"</formula1>
    </dataValidation>
    <dataValidation type="list" allowBlank="1" showInputMessage="1" showErrorMessage="1" sqref="N20:O20 E20:E21" xr:uid="{F279DAB7-E021-4D33-B852-E1E88761A467}">
      <formula1>"Si, No"</formula1>
    </dataValidation>
    <dataValidation type="list" allowBlank="1" showInputMessage="1" showErrorMessage="1" sqref="N19:O19" xr:uid="{DCFC1143-E7DF-4236-AD9E-66923561CDB9}">
      <formula1>"Si,No"</formula1>
    </dataValidation>
    <dataValidation allowBlank="1" showInputMessage="1" showErrorMessage="1" prompt="Celda formulada, información proveniente de la pestaña de deficiencias." sqref="E23" xr:uid="{1E43812B-5C21-42CB-AEB9-7BFFF16301FD}"/>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carlitosjedi carlitosjedi</dc:creator>
  <cp:lastModifiedBy>carlitosjedi carlitosjedi</cp:lastModifiedBy>
  <dcterms:created xsi:type="dcterms:W3CDTF">2021-07-23T14:04:11Z</dcterms:created>
  <dcterms:modified xsi:type="dcterms:W3CDTF">2021-07-23T14:08:37Z</dcterms:modified>
</cp:coreProperties>
</file>