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efaultThemeVersion="166925"/>
  <mc:AlternateContent xmlns:mc="http://schemas.openxmlformats.org/markup-compatibility/2006">
    <mc:Choice Requires="x15">
      <x15ac:absPath xmlns:x15ac="http://schemas.microsoft.com/office/spreadsheetml/2010/11/ac" url="C:\Users\carli\Documents\ARCHIVOS CUARENTENA\IDARTES 2021\INFORME SEMESTRAL\"/>
    </mc:Choice>
  </mc:AlternateContent>
  <xr:revisionPtr revIDLastSave="0" documentId="13_ncr:1_{B22B037C-2407-4BA0-82C0-F81C5B1F6A51}" xr6:coauthVersionLast="46" xr6:coauthVersionMax="46" xr10:uidLastSave="{00000000-0000-0000-0000-000000000000}"/>
  <bookViews>
    <workbookView xWindow="-120" yWindow="480" windowWidth="20730" windowHeight="11160" xr2:uid="{5542C7DD-3261-45B8-9D17-E4D6E338EF43}"/>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O25" i="1" s="1"/>
  <c r="E25" i="1"/>
  <c r="M7" i="1" l="1"/>
</calcChain>
</file>

<file path=xl/sharedStrings.xml><?xml version="1.0" encoding="utf-8"?>
<sst xmlns="http://schemas.openxmlformats.org/spreadsheetml/2006/main" count="37" uniqueCount="35">
  <si>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</si>
  <si>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</si>
  <si>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</si>
  <si>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</si>
  <si>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</si>
  <si>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</si>
  <si>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</si>
  <si>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El Área de Control Interno considera que el sistema es efectivo debido a que su operación está estructurada en procesos, planes y procedimientos que las diferentes líneas de defensa acogen y ejecutan.  En los momentos en los que se requiere avanzar sobre situaciones que requieren autorizaciones, conceptos o revisiones, se acude a los comités estratégicos y operativos con los que cuenta el Instituto para que en estas instancias se tomen las respectivas decisiones</t>
  </si>
  <si>
    <t>La entidad cuenta dentro de su Sistema de Control Interno, con una institucionalidad (Líneas de defensa)  que le permita la toma de decisiones frente al control (Si/No) (Justifique su respuesta):</t>
  </si>
  <si>
    <t>Además de las líneas de defensa establecidas en la Política de Administración de Riesgos, la entidad cuenta con el compromiso institucional reflejado en su línea de defensa estratégica mediante la continua y frecuente toma de decisiones y seguimiento de su gestión a través de los Comités Directivos, los Comités Institucionales de Gestión y Desempeño, Comités de Contratación, Comités de Coordinación de Control Interno y Comités de Conciliación y Daño Antijurídico, también se refleja la gestión participativa, organizada para la toma de decisiones a través de los comités operativos de Inventarios, de Sostenibilidad Contable, y de seguimiento financiero.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</si>
  <si>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</si>
  <si>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</si>
  <si>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</si>
  <si>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</si>
  <si>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</si>
  <si>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</si>
  <si>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</si>
  <si>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</si>
  <si>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Fortalezas: 
Los instrumentos, directrices, niveles de autoridad y responsabilidades para la implementación del Sistema de Control Interno se encuentran documentadas en los procesos misionales, estratégicos, de apoyo y de evaluación del Instituto y son conocidas y utilizadas por la comunidad institucional del Idartes.
Como medida de mejora adoptada por los resultados de la evalaución del sistema de control interno para el primer semestre de 2020, se incluyeron los temas  operativos de la implementación del MIPG que requerían ser conocidos y evaluados por los integrantes del Comité Institiucional de Coordinación de Control Interno.
Debilidades:
Falta complementar la implementación del Modelo Integrado de Planeación y Gestión MIPG con requisitos asociados a la creación de una línea de denuncia interna u otro mecanismo para facilitar el conocimiento de las irregularidades o posibles incumplimientos al Código de Integridad del instituto.
</t>
  </si>
  <si>
    <t>Fortalezas: 
Los instrumentos, directrices, niveles de autoridad y responsabilidades para la implementación del Sistema de Control Interno se encuentran documentadas en los procesos misionales, estratégicos, de apoyo y de evaluación del Instituto y son conocidas y utilizadas por la comunidad institucional del Idartes.
Debilidades:
Falta complementar la implementación del Modelo Integrado de Planeación y Gestión MIPG con requisitos asociados a la creación de una línea de denuncia interna u otro mecanismo para facilitar el conocimiento de las irregularidades o posibles incumplimientos al Código de Integridad del instituto, así mismo, la Entidad no cuenta con un procedimiento o lineamiento para el  manejo de conflicto de interés.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</si>
  <si>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Evaluación de riesgos</t>
  </si>
  <si>
    <t>Fortalezas:
Los instrumentos provistos por la Oficina Asesora de Planeación han facilitado a las unidades funcionales del Instituto a la documentación de riesgos en el marco de los parámetros mínimos de la Guía de Administración de Riesgos del Departamento Administrativo de la Función Pública.
Debilidades:
Es necesario actualizar el mapa de riesgos de corrupción del Instituto.
Se identificaron debilidades en la identificación y ejecución de controles de los riesgos identificados.
A la fecha no se han actualizado los riesgos del Instituto en el marco de las recomendaciones hechas por la tercera línea de defensa relacionadas con los cambios del contexto de la entidad originados por la emergencia sanitaria producida por el COVID-19, la expedición de normatividad especial para atenderla y demás aspectos que alrededor del tema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</si>
  <si>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Actividades de control</t>
  </si>
  <si>
    <t>Fortalezas:
Los instrumentos, procedimientos y políticas de operación para el funcionamiento del Sistema de Control Interno se encuentran documentadas en los procesos misionales, estratégicos, de apoyo y de evaluación del Instituto y son conocidas y utilizadas por la comunidad institucional del Idartes.
La entidad se encuentra en este momento en la implementación de herramientas informáticas que permitirán facilitar la gestión y seguimiento de las actividades administrativas misionales y estratégicas
Debilidades:
Falta complementar la implementación del Modelo Integrado de Planeación y Gestión MIPG con requisitos asociados a la evaluación a los controles implementados por un proveedor de servicios.
Aunque el Instituto ha realizado las gestiones para complementar la planta de personal del instituto, por razones externas no ha sido posible la aprobación del rediseño institucional
Es necesario atender las recomendaciones del Área de Control Interno documentadas en los informes de evaluación de controles de riesgos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</si>
  <si>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Información y comunicación</t>
  </si>
  <si>
    <t>Fortalezas:
El Instituto cuenta con mecanismos y canales de comunicación interna y externa en la que se garantiza la interacción con los grupos e interés
Debilidades:
Es importante se revisen los siguientes procedimientos ya que podrían estar desactualizados:
- Elaboración y Publicación del Boletín interno y Carteleras
- Diseño y Ejecución de Estrategias de Comunicación y Planes de Medios
Se recomienda a la primera y segunda línea de defensa, a  revisar el documento "Caracterización de usuarios y sujetos de derechos" y determinar si se requiere establecer una metodología o lineamiento para estandarizar las actividades de la caracterización de usuarios o grupos de valor  (instructivo, guía, procedimiento u otro documento), que considere todos los lineamientos para la implementación, establecidos en el Modelo Integrado de Planeación y Gestión.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</si>
  <si>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 xml:space="preserve">Monitoreo </t>
  </si>
  <si>
    <t>Fortalezas:
El Instituto cuenta con instrumentos gestionados por la segunda y tercera línea de defensa para el seguimiento de las actividades de sus procesos, así mismo, a través de los informes de Ley y las Auditorías ejecutadas por la tercera línea de defensa se evalúan las actividades que gestionan los procesos o dependencias de la entidad.  A partir de estos resultados, las unidades funcionales establecen los planes de mejora que se requieran.
Como medida de mejora adoptada por los resultados de la evalaución del sistema de control interno para el primer semestre de 2020, se incluyeron los temas  operativos de la implementación del MIPG que requerían ser conocidos y evaluados por los integrantes del Comité Institiucional de Coordinación de Control Interno.
Debilidades:
Es necesario contar con otras evaluaciones independientes externas para temas específicos como el Sistema de Gestión de  Seguridad y Salud en el Trabajo y el Sistema de seguridad de la información.</t>
  </si>
  <si>
    <t>Fortalezas:
El Instituto cuenta con instrumentos gestionados por la segunda y tercera línea de defensa para el seguimiento de las actividades de sus procesos, así mismo, a través de los informes de Ley y las Auditorías ejecutadas por la tercera línea de defensa se evalúan las actividades que gestionan los procesos o dependencias de la entidad.  A partir de estos resultados, las unidades funcionales establecen los planes de mejora que se requieran.
Debilidades:
Es necesario contar con otras evaluaciones independientes externas para temas específicos como el Sistema de Gestión de  Seguridad y Salud en el Trabajo y el Sistema de seguridad de la información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</si>
  <si>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 xml:space="preserve">Se observa continuidad en la operación de los componentes desde la evaluación realizada para el primer semestre de 2020.  Se observa que durante el segundo semestre la entidad acogió las recomendaciones documentadas por el Área de Control Interno evidenciando una mejora en la implementación de los diferentes componentes a implementar del MIPG, pasando de 72% a 80% en la calificación.  Por lo anterior, El Área de Control Interno como evaluador de los componentes del Modelo Integrado de Planeación y Gestión MIPG, considera que el Instituto ha construido e implementado participativamente los diferentes requerimientos de las dimensiones del Modelo pues se evidencia que el Sistema Integrado de Gestión del instituto reúne y estandariza los lineamientos de gestión administrativa, misional y estratégica.
Se evidencia compromiso institucional reflejado en su línea de defensa estratégica mediante la continua y frecuente toma de decisiones y seguimiento de su gestión a través de los Comités Directivos, los Comités Institucionales de Gestión y Desempeño, Comités de Contratación, Comités de Coordinación de Control Interno y Comités de Conciliación y Daño Antijurídico, así mismo se refleja la gestión participativa, organizada para la toma de decisiones a través de los comités operativos de Inventarios, de Sostenibilidad Contable, y de seguimiento financiero.  
Para las siguientes revisiones se concentrarán los esfuerzos en continuar con la implementación de los requisitos cuya evaluación se encuentra en la categoría 2 “El control opera como está diseñado pero con algunas falencias”
</t>
  </si>
  <si>
    <t xml:space="preserve">Fortalezas:
Los instrumentos provistos por la Oficina Asesora de Planeación han facilitado a las unidades funcionales del Instituto a la documentación de riesgos en el marco de los parámetros mínimos de la Guía de Administración de Riesgos del Departamento Administrativo de la Función Pública.  Se evidenció un esfuerzo institucional por la actualización de los riesgos de los procesos.
Se acogieron las recomendaciones del informe de controles de riesgos documentado por el Área de Control Interno, por lo que se puede observar una mejora en la clasificación de controles moderados y fuertes.
La Oficina Asesora de Planeación y el Área de Control Interno presentaron en Comité Directivo los avances de la ejecución de la política de administración de riesgo
Debilidades:
Es necesario identificar un mayor número de riesgos de corrupción teniendo en cuenta el número de procesos del mapa de procesos y a los servicios y trámites que se ofrecen a los grupos de interés.
Es necesario analizar los avances operativos frente a los objetivos estratégicos formulados.  Es importante que este tipo de ejercicios se puedan generar a través de las parametrizaciones que se están gestionando en el Sistema de Información Pandora.
Se requiere avanzar en la implementación del mapa de aseguramiento institucional como mejoras a la identificación de responasbilidades de las líneas de defensa documentadas en la Política de Administración del Riesgo.  </t>
  </si>
  <si>
    <t>Instituto Distrital de las Artes - Idartes</t>
  </si>
  <si>
    <t>Segundo semestre de 2020</t>
  </si>
  <si>
    <t xml:space="preserve">Fortalezas:
Los instrumentos, procedimientos y políticas de operación para el funcionamiento del Sistema de Control Interno se encuentran documentadas en los procesos misionales, estratégicos, de apoyo y de evaluación del Instituto y son conocidas y utilizadas por la comunidad institucional del Idartes.
La entidad se encuentra en este momento en la implementación de herramientas informáticas que permitirán facilitar la gestión y seguimiento de las actividades administrativas misionales y estratégicas.
Se observa que se acogieron las recomendaciones del Área de Control Interno documentadas en los informes de evaluación de controles de riesgos.
Como medida de mejora adoptada por los resultados de la evalaución del sistema de control interno para el primer semestre de 2020, se incluyeron los temas  operativos de la implementación del MIPG que requerían ser conocidos y evaluados por los integrantes del Comité Institiucional de Coordinación de Control Interno.
Debilidades:
Falta complementar la implementación del Modelo Integrado de Planeación y Gestión MIPG con requisitos asociados a la evaluación a los controles implementados por un proveedor de servicios.
Aunque el Instituto ha realizado las gestiones para complementar la planta de personal del instituto, por razones externas no ha sido posible la aprobación del rediseño institucional
</t>
  </si>
  <si>
    <t xml:space="preserve">Fortalezas:
El Instituto cuenta con mecanismos y canales de comunicación interna y externa en la que se garantiza la interacción con los grupos e interés
Debilidades:
Aún no se han actualizado los siguientes procedimientos: 
- Elaboración y Publicación del Boletín interno y Carteleras
- Diseño y Ejecución de Estrategias de Comunicación y Planes de Medios
Se recomienda a la primera y segunda línea de defensa, a  revisar el documento "Caracterización de usuarios y sujetos de derechos" y determinar si se requiere establecer una metodología o lineamiento para estandarizar las actividades de la caracterización de usuarios o grupos de valor  (instructivo, guía, procedimiento u otro documento), que considere todos los lineamientos para la implementación, establecidos en el Modelo Integrado de Planeación y Gestión.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</si>
</sst>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
      <sz val="26"/>
      <color theme="1"/>
      <name val="Arial Narrow"/>
      <family val="2"/>
    </font>
    <font>
      <sz val="1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18" fillId="0" borderId="11" xfId="0" applyFont="1" applyBorder="1" applyAlignment="1" applyProtection="1">
      <alignment horizontal="left" vertical="center"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15"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2" xfId="0" applyFill="1" applyBorder="1"/>
    <xf numFmtId="0" fontId="0" fillId="2" borderId="33" xfId="0" applyFill="1" applyBorder="1"/>
    <xf numFmtId="0" fontId="0" fillId="2" borderId="34"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left" vertical="center" wrapText="1"/>
      <protection locked="0"/>
    </xf>
    <xf numFmtId="49" fontId="11" fillId="2" borderId="24" xfId="0" applyNumberFormat="1" applyFont="1" applyFill="1" applyBorder="1" applyAlignment="1" applyProtection="1">
      <alignment horizontal="left" vertical="center" wrapText="1"/>
      <protection locked="0"/>
    </xf>
    <xf numFmtId="49" fontId="11" fillId="2" borderId="25" xfId="0" applyNumberFormat="1" applyFont="1" applyFill="1" applyBorder="1" applyAlignment="1" applyProtection="1">
      <alignment horizontal="left"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21" fillId="2" borderId="6" xfId="0" applyFont="1" applyFill="1" applyBorder="1" applyAlignment="1" applyProtection="1">
      <alignment horizontal="center"/>
      <protection locked="0"/>
    </xf>
    <xf numFmtId="164" fontId="21" fillId="2" borderId="9" xfId="0" applyNumberFormat="1" applyFont="1" applyFill="1" applyBorder="1" applyAlignment="1" applyProtection="1">
      <alignment horizontal="center"/>
      <protection locked="0"/>
    </xf>
    <xf numFmtId="164" fontId="21" fillId="2" borderId="10" xfId="0" applyNumberFormat="1" applyFont="1" applyFill="1" applyBorder="1" applyAlignment="1" applyProtection="1">
      <alignment horizontal="center"/>
      <protection locked="0"/>
    </xf>
    <xf numFmtId="164" fontId="21" fillId="2" borderId="11" xfId="0" applyNumberFormat="1" applyFont="1" applyFill="1" applyBorder="1" applyAlignment="1" applyProtection="1">
      <alignment horizontal="center"/>
      <protection locked="0"/>
    </xf>
    <xf numFmtId="0" fontId="22" fillId="0" borderId="31" xfId="0" applyFont="1" applyBorder="1" applyAlignment="1" applyProtection="1">
      <alignment wrapText="1"/>
      <protection locked="0"/>
    </xf>
    <xf numFmtId="0" fontId="22" fillId="0" borderId="31" xfId="0" applyFont="1" applyBorder="1" applyAlignment="1" applyProtection="1">
      <alignment vertical="center" wrapText="1"/>
      <protection locked="0"/>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943428</xdr:colOff>
      <xdr:row>14</xdr:row>
      <xdr:rowOff>34633</xdr:rowOff>
    </xdr:to>
    <xdr:pic>
      <xdr:nvPicPr>
        <xdr:cNvPr id="2" name="Imagen 1">
          <a:extLst>
            <a:ext uri="{FF2B5EF4-FFF2-40B4-BE49-F238E27FC236}">
              <a16:creationId xmlns:a16="http://schemas.microsoft.com/office/drawing/2014/main" id="{13487B0F-3B9D-48AC-B249-63479346BE4A}"/>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20independiente%20segundo%20semestre%202020%20SCI.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0.6470588235294118</v>
          </cell>
        </row>
        <row r="43">
          <cell r="N43">
            <v>0.83333333333333337</v>
          </cell>
        </row>
        <row r="55">
          <cell r="N55">
            <v>0.6785714285714286</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6EDEF-500D-43E0-A12D-F3AC740C3175}">
  <dimension ref="B1:V38"/>
  <sheetViews>
    <sheetView tabSelected="1" zoomScale="60" zoomScaleNormal="60" workbookViewId="0">
      <selection activeCell="N32" sqref="N32"/>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5.42578125" style="1" customWidth="1"/>
    <col min="6" max="6" width="10.85546875" style="1" customWidth="1"/>
    <col min="7" max="7" width="23.42578125" style="1" customWidth="1"/>
    <col min="8" max="8" width="7.5703125" style="1" customWidth="1"/>
    <col min="9" max="9" width="92.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0" t="s">
        <v>0</v>
      </c>
      <c r="F3" s="78" t="s">
        <v>31</v>
      </c>
      <c r="G3" s="78"/>
      <c r="H3" s="78"/>
      <c r="I3" s="78"/>
      <c r="J3" s="78"/>
      <c r="K3" s="78"/>
      <c r="L3" s="78"/>
      <c r="M3" s="78"/>
      <c r="N3" s="6"/>
      <c r="O3" s="6"/>
      <c r="P3" s="7"/>
    </row>
    <row r="4" spans="2:16" ht="18" customHeight="1" x14ac:dyDescent="0.3">
      <c r="B4" s="5"/>
      <c r="E4" s="71"/>
      <c r="F4" s="78"/>
      <c r="G4" s="78"/>
      <c r="H4" s="78"/>
      <c r="I4" s="78"/>
      <c r="J4" s="78"/>
      <c r="K4" s="78"/>
      <c r="L4" s="78"/>
      <c r="M4" s="78"/>
      <c r="N4" s="6"/>
      <c r="O4" s="6"/>
      <c r="P4" s="7"/>
    </row>
    <row r="5" spans="2:16" ht="41.25" customHeight="1" x14ac:dyDescent="0.5">
      <c r="B5" s="5"/>
      <c r="E5" s="8" t="s">
        <v>1</v>
      </c>
      <c r="F5" s="79" t="s">
        <v>32</v>
      </c>
      <c r="G5" s="80"/>
      <c r="H5" s="80"/>
      <c r="I5" s="80"/>
      <c r="J5" s="80"/>
      <c r="K5" s="80"/>
      <c r="L5" s="80"/>
      <c r="M5" s="81"/>
      <c r="N5" s="9"/>
      <c r="O5" s="9"/>
      <c r="P5" s="7"/>
    </row>
    <row r="6" spans="2:16" ht="18" customHeight="1" thickBot="1" x14ac:dyDescent="0.35">
      <c r="B6" s="5"/>
      <c r="E6" s="10"/>
      <c r="F6" s="9"/>
      <c r="G6" s="9"/>
      <c r="H6" s="9"/>
      <c r="I6" s="9"/>
      <c r="J6" s="9"/>
      <c r="K6" s="9"/>
      <c r="L6" s="9"/>
      <c r="P6" s="7"/>
    </row>
    <row r="7" spans="2:16" ht="93" customHeight="1" thickBot="1" x14ac:dyDescent="0.25">
      <c r="B7" s="5"/>
      <c r="I7" s="72" t="s">
        <v>2</v>
      </c>
      <c r="J7" s="73"/>
      <c r="K7" s="74"/>
      <c r="M7" s="11">
        <f>+AVERAGE(G25,G27,G29,G31,G33)</f>
        <v>0.79964985994397764</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75" t="s">
        <v>3</v>
      </c>
      <c r="D17" s="76"/>
      <c r="E17" s="76"/>
      <c r="F17" s="76"/>
      <c r="G17" s="76"/>
      <c r="H17" s="76"/>
      <c r="I17" s="76"/>
      <c r="J17" s="76"/>
      <c r="K17" s="76"/>
      <c r="L17" s="76"/>
      <c r="M17" s="77"/>
      <c r="N17" s="14"/>
      <c r="O17" s="14"/>
      <c r="P17" s="7"/>
    </row>
    <row r="18" spans="2:22" ht="15.75" customHeight="1" x14ac:dyDescent="0.2">
      <c r="B18" s="5"/>
      <c r="C18" s="15"/>
      <c r="D18" s="15"/>
      <c r="E18" s="15"/>
      <c r="F18" s="15"/>
      <c r="G18" s="15"/>
      <c r="H18" s="15"/>
      <c r="I18" s="15"/>
      <c r="J18" s="15"/>
      <c r="K18" s="15"/>
      <c r="L18" s="15"/>
      <c r="M18" s="15"/>
      <c r="N18" s="16"/>
      <c r="O18" s="16"/>
      <c r="P18" s="7"/>
    </row>
    <row r="19" spans="2:22" ht="222.75" customHeight="1" x14ac:dyDescent="0.2">
      <c r="B19" s="5"/>
      <c r="C19" s="63" t="s">
        <v>4</v>
      </c>
      <c r="D19" s="64"/>
      <c r="E19" s="17" t="s">
        <v>5</v>
      </c>
      <c r="F19" s="65" t="s">
        <v>29</v>
      </c>
      <c r="G19" s="66"/>
      <c r="H19" s="66"/>
      <c r="I19" s="66"/>
      <c r="J19" s="66"/>
      <c r="K19" s="66"/>
      <c r="L19" s="66"/>
      <c r="M19" s="67"/>
      <c r="N19" s="18"/>
      <c r="O19" s="18"/>
      <c r="P19" s="7"/>
    </row>
    <row r="20" spans="2:22" ht="105.75" customHeight="1" x14ac:dyDescent="0.2">
      <c r="B20" s="5"/>
      <c r="C20" s="63" t="s">
        <v>6</v>
      </c>
      <c r="D20" s="64"/>
      <c r="E20" s="17" t="s">
        <v>5</v>
      </c>
      <c r="F20" s="65" t="s">
        <v>7</v>
      </c>
      <c r="G20" s="66"/>
      <c r="H20" s="66"/>
      <c r="I20" s="66"/>
      <c r="J20" s="66"/>
      <c r="K20" s="66"/>
      <c r="L20" s="66"/>
      <c r="M20" s="67"/>
      <c r="N20" s="18"/>
      <c r="O20" s="18"/>
      <c r="P20" s="7"/>
    </row>
    <row r="21" spans="2:22" ht="143.25" customHeight="1" x14ac:dyDescent="0.2">
      <c r="B21" s="5"/>
      <c r="C21" s="68" t="s">
        <v>8</v>
      </c>
      <c r="D21" s="69"/>
      <c r="E21" s="17" t="s">
        <v>5</v>
      </c>
      <c r="F21" s="65" t="s">
        <v>9</v>
      </c>
      <c r="G21" s="66"/>
      <c r="H21" s="66"/>
      <c r="I21" s="66"/>
      <c r="J21" s="66"/>
      <c r="K21" s="66"/>
      <c r="L21" s="66"/>
      <c r="M21" s="67"/>
      <c r="N21" s="18"/>
      <c r="O21" s="18"/>
      <c r="P21" s="7"/>
    </row>
    <row r="22" spans="2:22" ht="66" customHeight="1" thickBot="1" x14ac:dyDescent="0.25">
      <c r="B22" s="5"/>
      <c r="G22" s="19"/>
      <c r="P22" s="7"/>
    </row>
    <row r="23" spans="2:22" ht="102.75" customHeight="1" thickBot="1" x14ac:dyDescent="0.25">
      <c r="B23" s="5"/>
      <c r="C23" s="20" t="s">
        <v>10</v>
      </c>
      <c r="D23" s="21"/>
      <c r="E23" s="22" t="s">
        <v>11</v>
      </c>
      <c r="F23" s="21"/>
      <c r="G23" s="22" t="s">
        <v>12</v>
      </c>
      <c r="H23" s="21"/>
      <c r="I23" s="23" t="s">
        <v>13</v>
      </c>
      <c r="J23" s="24"/>
      <c r="K23" s="25" t="s">
        <v>14</v>
      </c>
      <c r="L23" s="24"/>
      <c r="M23" s="26" t="s">
        <v>15</v>
      </c>
      <c r="N23" s="24"/>
      <c r="O23" s="27" t="s">
        <v>16</v>
      </c>
      <c r="P23" s="7"/>
      <c r="Q23" s="28"/>
    </row>
    <row r="24" spans="2:22" ht="6.75" customHeight="1" x14ac:dyDescent="0.35">
      <c r="B24" s="5"/>
      <c r="C24" s="29"/>
      <c r="D24"/>
      <c r="E24"/>
      <c r="F24"/>
      <c r="G24"/>
      <c r="H24"/>
      <c r="I24" s="30"/>
      <c r="J24"/>
      <c r="K24" s="30"/>
      <c r="L24"/>
      <c r="M24"/>
      <c r="N24"/>
      <c r="O24"/>
      <c r="P24" s="7"/>
    </row>
    <row r="25" spans="2:22" ht="342" customHeight="1" x14ac:dyDescent="0.2">
      <c r="B25" s="5"/>
      <c r="C25" s="31" t="s">
        <v>17</v>
      </c>
      <c r="D25" s="32"/>
      <c r="E25" s="33" t="str">
        <f>+IF([23]Hoja1!$N$2&gt;=0.5,"Si","No")</f>
        <v>Si</v>
      </c>
      <c r="F25" s="34"/>
      <c r="G25" s="35">
        <f>+[23]Hoja1!N2</f>
        <v>0.875</v>
      </c>
      <c r="H25" s="34"/>
      <c r="I25" s="36" t="s">
        <v>18</v>
      </c>
      <c r="J25" s="37"/>
      <c r="K25" s="38">
        <v>0.69</v>
      </c>
      <c r="L25" s="39"/>
      <c r="M25" s="40" t="s">
        <v>19</v>
      </c>
      <c r="N25" s="41"/>
      <c r="O25" s="42">
        <f>G25-K25</f>
        <v>0.18500000000000005</v>
      </c>
      <c r="P25" s="43"/>
      <c r="Q25" s="44"/>
      <c r="R25" s="44"/>
      <c r="S25" s="44"/>
      <c r="T25" s="44"/>
      <c r="U25" s="44"/>
      <c r="V25" s="44"/>
    </row>
    <row r="26" spans="2:22" ht="6.75" customHeight="1" x14ac:dyDescent="0.35">
      <c r="B26" s="5"/>
      <c r="C26" s="29"/>
      <c r="D26"/>
      <c r="E26" s="45"/>
      <c r="F26"/>
      <c r="G26" s="46"/>
      <c r="H26"/>
      <c r="I26" s="47"/>
      <c r="J26"/>
      <c r="K26" s="30"/>
      <c r="L26"/>
      <c r="M26" s="48"/>
      <c r="N26" s="49"/>
      <c r="O26" s="50"/>
      <c r="P26" s="7"/>
    </row>
    <row r="27" spans="2:22" ht="409.6" customHeight="1" x14ac:dyDescent="0.2">
      <c r="B27" s="5"/>
      <c r="C27" s="51" t="s">
        <v>20</v>
      </c>
      <c r="D27" s="32"/>
      <c r="E27" s="33" t="str">
        <f>+IF([23]Hoja1!$N$26&gt;=0.5,"Si","No")</f>
        <v>Si</v>
      </c>
      <c r="F27"/>
      <c r="G27" s="35">
        <f>+[23]Hoja1!N26</f>
        <v>0.6470588235294118</v>
      </c>
      <c r="H27"/>
      <c r="I27" s="83" t="s">
        <v>30</v>
      </c>
      <c r="J27"/>
      <c r="K27" s="38">
        <v>0.59</v>
      </c>
      <c r="L27" s="52"/>
      <c r="M27" s="83" t="s">
        <v>21</v>
      </c>
      <c r="N27" s="41"/>
      <c r="O27" s="42">
        <f>G27-K27</f>
        <v>5.7058823529411828E-2</v>
      </c>
      <c r="P27" s="7"/>
    </row>
    <row r="28" spans="2:22" ht="6.75" customHeight="1" x14ac:dyDescent="0.35">
      <c r="B28" s="5"/>
      <c r="C28" s="29"/>
      <c r="D28"/>
      <c r="E28" s="45"/>
      <c r="F28"/>
      <c r="G28" s="46"/>
      <c r="H28"/>
      <c r="I28" s="47"/>
      <c r="J28"/>
      <c r="K28" s="30"/>
      <c r="L28"/>
      <c r="M28" s="49"/>
      <c r="N28" s="49"/>
      <c r="O28" s="50"/>
      <c r="P28" s="7"/>
    </row>
    <row r="29" spans="2:22" ht="396" customHeight="1" x14ac:dyDescent="0.2">
      <c r="B29" s="5"/>
      <c r="C29" s="53" t="s">
        <v>22</v>
      </c>
      <c r="D29" s="32"/>
      <c r="E29" s="33" t="str">
        <f>+IF([23]Hoja1!$N$43&gt;=0.5,"Si","No")</f>
        <v>Si</v>
      </c>
      <c r="F29"/>
      <c r="G29" s="35">
        <f>+[23]Hoja1!N43</f>
        <v>0.83333333333333337</v>
      </c>
      <c r="H29"/>
      <c r="I29" s="83" t="s">
        <v>33</v>
      </c>
      <c r="J29"/>
      <c r="K29" s="38">
        <v>0.67</v>
      </c>
      <c r="L29" s="52"/>
      <c r="M29" s="82" t="s">
        <v>23</v>
      </c>
      <c r="N29" s="41"/>
      <c r="O29" s="42">
        <f>G29-K29</f>
        <v>0.16333333333333333</v>
      </c>
      <c r="P29" s="7"/>
    </row>
    <row r="30" spans="2:22" ht="6.75" customHeight="1" x14ac:dyDescent="0.35">
      <c r="B30" s="5"/>
      <c r="C30" s="29"/>
      <c r="D30"/>
      <c r="E30" s="45"/>
      <c r="F30"/>
      <c r="G30" s="46"/>
      <c r="H30"/>
      <c r="I30" s="47"/>
      <c r="J30"/>
      <c r="K30" s="30"/>
      <c r="L30"/>
      <c r="M30" s="49"/>
      <c r="N30" s="49"/>
      <c r="O30" s="50"/>
      <c r="P30" s="7"/>
    </row>
    <row r="31" spans="2:22" ht="285.75" customHeight="1" x14ac:dyDescent="0.2">
      <c r="B31" s="5"/>
      <c r="C31" s="54" t="s">
        <v>24</v>
      </c>
      <c r="D31" s="32"/>
      <c r="E31" s="33" t="str">
        <f>+IF([23]Hoja1!$N$55&gt;=0.5,"Si","No")</f>
        <v>Si</v>
      </c>
      <c r="F31"/>
      <c r="G31" s="35">
        <f>+[23]Hoja1!N55</f>
        <v>0.6785714285714286</v>
      </c>
      <c r="H31"/>
      <c r="I31" s="83" t="s">
        <v>34</v>
      </c>
      <c r="J31"/>
      <c r="K31" s="38">
        <v>0.68</v>
      </c>
      <c r="L31" s="52"/>
      <c r="M31" s="82" t="s">
        <v>25</v>
      </c>
      <c r="N31" s="41"/>
      <c r="O31" s="42">
        <f>G31-K31</f>
        <v>-1.4285714285714457E-3</v>
      </c>
      <c r="P31" s="7"/>
    </row>
    <row r="32" spans="2:22" ht="6.75" customHeight="1" x14ac:dyDescent="0.35">
      <c r="B32" s="5"/>
      <c r="C32" s="29"/>
      <c r="D32"/>
      <c r="E32" s="45"/>
      <c r="F32"/>
      <c r="G32" s="46"/>
      <c r="H32"/>
      <c r="I32" s="47"/>
      <c r="J32"/>
      <c r="K32" s="30"/>
      <c r="L32"/>
      <c r="M32" s="49"/>
      <c r="N32" s="49"/>
      <c r="O32" s="50"/>
      <c r="P32" s="7"/>
    </row>
    <row r="33" spans="2:16" ht="302.25" customHeight="1" x14ac:dyDescent="0.2">
      <c r="B33" s="5"/>
      <c r="C33" s="55" t="s">
        <v>26</v>
      </c>
      <c r="D33" s="32"/>
      <c r="E33" s="33" t="str">
        <f>+IF([23]Hoja1!$N$69&gt;=0.5,"Si","No")</f>
        <v>Si</v>
      </c>
      <c r="F33"/>
      <c r="G33" s="35">
        <f>+[23]Hoja1!N69</f>
        <v>0.9642857142857143</v>
      </c>
      <c r="H33"/>
      <c r="I33" s="83" t="s">
        <v>27</v>
      </c>
      <c r="J33"/>
      <c r="K33" s="38">
        <v>0.96</v>
      </c>
      <c r="L33" s="52"/>
      <c r="M33" s="83" t="s">
        <v>28</v>
      </c>
      <c r="N33" s="41"/>
      <c r="O33" s="42">
        <f>G33-K33</f>
        <v>4.2857142857143371E-3</v>
      </c>
      <c r="P33" s="7"/>
    </row>
    <row r="34" spans="2:16" ht="15.75" x14ac:dyDescent="0.2">
      <c r="B34" s="5"/>
      <c r="C34" s="56"/>
      <c r="D34" s="56"/>
      <c r="E34" s="16"/>
      <c r="M34" s="57"/>
      <c r="N34" s="57"/>
      <c r="O34" s="57"/>
      <c r="P34" s="7"/>
    </row>
    <row r="35" spans="2:16" ht="15.75" x14ac:dyDescent="0.2">
      <c r="B35" s="5"/>
      <c r="C35" s="58"/>
      <c r="D35" s="56"/>
      <c r="E35" s="16"/>
      <c r="M35" s="57"/>
      <c r="N35" s="57"/>
      <c r="O35" s="57"/>
      <c r="P35" s="7"/>
    </row>
    <row r="36" spans="2:16" x14ac:dyDescent="0.2">
      <c r="B36" s="5"/>
      <c r="C36" s="59"/>
      <c r="P36" s="7"/>
    </row>
    <row r="37" spans="2:16" ht="13.5" thickBot="1" x14ac:dyDescent="0.25">
      <c r="B37" s="60"/>
      <c r="C37" s="61"/>
      <c r="D37" s="61"/>
      <c r="E37" s="61"/>
      <c r="F37" s="61"/>
      <c r="G37" s="61"/>
      <c r="H37" s="61"/>
      <c r="I37" s="61"/>
      <c r="J37" s="61"/>
      <c r="K37" s="61"/>
      <c r="L37" s="61"/>
      <c r="M37" s="61"/>
      <c r="N37" s="61"/>
      <c r="O37" s="61"/>
      <c r="P37" s="6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9E991E8B-497B-4C0A-BBED-226176F49996}">
      <formula1>"Si,No,En proceso"</formula1>
    </dataValidation>
    <dataValidation type="list" allowBlank="1" showInputMessage="1" showErrorMessage="1" sqref="N20:O20 E20:E21" xr:uid="{8836DBC6-6F59-48D2-BA2E-6A436E1D5A59}">
      <formula1>"Si, No"</formula1>
    </dataValidation>
    <dataValidation type="list" allowBlank="1" showInputMessage="1" showErrorMessage="1" sqref="N19:O19" xr:uid="{54225E0F-76FB-4DDF-992C-6C794F6C4CD0}">
      <formula1>"Si,No"</formula1>
    </dataValidation>
    <dataValidation allowBlank="1" showInputMessage="1" showErrorMessage="1" prompt="Celda formulada, información proveniente de la pestaña de deficiencias." sqref="E23" xr:uid="{F2FD731B-2CCB-461F-BBCA-BFEC8EE1F898}"/>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carlitosjedi carlitosjedi</dc:creator>
  <cp:lastModifiedBy>carlitosjedi carlitosjedi</cp:lastModifiedBy>
  <dcterms:created xsi:type="dcterms:W3CDTF">2021-01-27T19:46:01Z</dcterms:created>
  <dcterms:modified xsi:type="dcterms:W3CDTF">2021-01-27T19:58:34Z</dcterms:modified>
</cp:coreProperties>
</file>