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viana.ortiz\Documents\Viviana\Indicadores\"/>
    </mc:Choice>
  </mc:AlternateContent>
  <xr:revisionPtr revIDLastSave="0" documentId="13_ncr:1_{B470D33B-9C6F-408D-84B4-E8FF0C1A6667}" xr6:coauthVersionLast="41" xr6:coauthVersionMax="41" xr10:uidLastSave="{00000000-0000-0000-0000-000000000000}"/>
  <bookViews>
    <workbookView xWindow="-120" yWindow="-120" windowWidth="29040" windowHeight="15840" activeTab="2" xr2:uid="{00000000-000D-0000-FFFF-FFFF00000000}"/>
  </bookViews>
  <sheets>
    <sheet name="Identificacion" sheetId="1" r:id="rId1"/>
    <sheet name="Seguimiento" sheetId="2" r:id="rId2"/>
    <sheet name="Analisis" sheetId="3" r:id="rId3"/>
    <sheet name="Listas" sheetId="4" state="hidden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3" l="1"/>
  <c r="H21" i="3"/>
  <c r="B16" i="2"/>
  <c r="D15" i="3"/>
  <c r="E15" i="3"/>
  <c r="F15" i="3"/>
  <c r="G15" i="3"/>
  <c r="H15" i="3"/>
  <c r="I15" i="3"/>
  <c r="J15" i="3"/>
  <c r="K15" i="3"/>
  <c r="L15" i="3"/>
  <c r="M15" i="3"/>
  <c r="N15" i="3"/>
  <c r="C15" i="3"/>
  <c r="A20" i="2"/>
  <c r="B20" i="2"/>
  <c r="C20" i="2"/>
  <c r="B21" i="2"/>
  <c r="C21" i="2"/>
  <c r="A15" i="3"/>
  <c r="B24" i="3"/>
  <c r="A24" i="3"/>
  <c r="A23" i="3"/>
  <c r="A22" i="3"/>
  <c r="A21" i="3"/>
  <c r="A20" i="3"/>
  <c r="B23" i="3"/>
  <c r="A14" i="3"/>
  <c r="B21" i="3"/>
  <c r="A12" i="3"/>
  <c r="B22" i="3"/>
  <c r="A13" i="3"/>
  <c r="B20" i="3"/>
  <c r="A11" i="3"/>
  <c r="I20" i="3"/>
  <c r="B17" i="2"/>
  <c r="H20" i="3"/>
  <c r="K21" i="3"/>
  <c r="K23" i="3"/>
  <c r="K22" i="3"/>
  <c r="K20" i="3"/>
  <c r="J23" i="3"/>
  <c r="J22" i="3"/>
  <c r="J21" i="3"/>
  <c r="J20" i="3"/>
  <c r="I23" i="3"/>
  <c r="I22" i="3"/>
  <c r="I21" i="3"/>
  <c r="H23" i="3"/>
  <c r="H22" i="3"/>
  <c r="F12" i="3"/>
  <c r="N14" i="3"/>
  <c r="M14" i="3"/>
  <c r="L14" i="3"/>
  <c r="K14" i="3"/>
  <c r="J14" i="3"/>
  <c r="I14" i="3"/>
  <c r="H14" i="3"/>
  <c r="G14" i="3"/>
  <c r="F14" i="3"/>
  <c r="E14" i="3"/>
  <c r="D14" i="3"/>
  <c r="C14" i="3"/>
  <c r="A30" i="3"/>
  <c r="N13" i="3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J12" i="3"/>
  <c r="I12" i="3"/>
  <c r="H12" i="3"/>
  <c r="G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A27" i="3"/>
  <c r="D6" i="3"/>
  <c r="C19" i="2"/>
  <c r="B19" i="2"/>
  <c r="C18" i="2"/>
  <c r="B18" i="2"/>
  <c r="A18" i="2"/>
  <c r="C17" i="2"/>
  <c r="C16" i="2"/>
  <c r="A16" i="2"/>
  <c r="C15" i="2"/>
  <c r="B15" i="2"/>
  <c r="A15" i="2"/>
  <c r="C14" i="2"/>
  <c r="B14" i="2"/>
  <c r="C13" i="2"/>
  <c r="B13" i="2"/>
  <c r="A13" i="2"/>
  <c r="E6" i="2"/>
  <c r="A29" i="3"/>
  <c r="A28" i="3"/>
</calcChain>
</file>

<file path=xl/sharedStrings.xml><?xml version="1.0" encoding="utf-8"?>
<sst xmlns="http://schemas.openxmlformats.org/spreadsheetml/2006/main" count="299" uniqueCount="239">
  <si>
    <t>DIRECCIONAMIENTO ESTRATÉGICO INSTITUCIONAL</t>
  </si>
  <si>
    <t>Código:</t>
  </si>
  <si>
    <t xml:space="preserve">versión: </t>
  </si>
  <si>
    <t>HOJA DE VIDA DEL INDICADOR</t>
  </si>
  <si>
    <t xml:space="preserve">Fecha: </t>
  </si>
  <si>
    <t>Página</t>
  </si>
  <si>
    <t>NOMBRE DEL INDICADOR</t>
  </si>
  <si>
    <t>IDENTIFICACIÓN</t>
  </si>
  <si>
    <t>Gestión para el mejoramiento del Servicio a la Ciudadanía</t>
  </si>
  <si>
    <t>OBJETIVO DEL INDICADOR</t>
  </si>
  <si>
    <t>RESPONSABLE DE DILIGENCIAMIENTO</t>
  </si>
  <si>
    <t>PERIODO REPORTADO</t>
  </si>
  <si>
    <t>FECHA DE REPORTE</t>
  </si>
  <si>
    <t>FUENTE DE INFORMACIÓN</t>
  </si>
  <si>
    <t>SEGUIMIENTO</t>
  </si>
  <si>
    <t>COMPONENTE</t>
  </si>
  <si>
    <t>VARIABLES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</si>
  <si>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</si>
  <si>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</si>
  <si>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</si>
  <si>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</si>
  <si>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</si>
  <si>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</si>
  <si>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</si>
  <si>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</si>
  <si>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sept.</t>
  </si>
  <si>
    <t>oct.</t>
  </si>
  <si>
    <t>nov.</t>
  </si>
  <si>
    <t>dic.</t>
  </si>
  <si>
    <t>Medir la gestión del proceso en términos de oportunidad y satisfacción de la ciudadanía, con el fin de dar bases para actuar en pro del mejoramiento en la prestación del servicio y atención de peticiones virtual y presencialmente.</t>
  </si>
  <si>
    <t>RESPONSABLE DEL ANÁLISIS</t>
  </si>
  <si>
    <t>PROCESO AL QUE APORTA</t>
  </si>
  <si>
    <t>ES - Gestión del Servicio a la ciudadanía</t>
  </si>
  <si>
    <t>OBJETIVO ESTRATÉGICO AL QUE APORTA</t>
  </si>
  <si>
    <t>RESULTADOS</t>
  </si>
  <si>
    <t>7. Implementar un modelo de gestión que facilite la articulación de los procesos institucionales, alineándolos a la misión del Idartes y las demandas de la ciudadanía y del sector.</t>
  </si>
  <si>
    <t>COMPONENTES</t>
  </si>
  <si>
    <t>PROYECTO AL QUE APORTA</t>
  </si>
  <si>
    <t>ene.</t>
  </si>
  <si>
    <t>sep.</t>
  </si>
  <si>
    <t>998 - Fortalecimiento de la gestión institucional, comunicaciones  y servicio al ciudadano</t>
  </si>
  <si>
    <t>PERIODICIDAD DE REPORTE</t>
  </si>
  <si>
    <t>Trimestral</t>
  </si>
  <si>
    <t>DESCRIPCIÓN</t>
  </si>
  <si>
    <t>EJE</t>
  </si>
  <si>
    <t>UNIDAD DE MEDIDA DE VARIABLES</t>
  </si>
  <si>
    <t>FÓRMULA</t>
  </si>
  <si>
    <t>UNIDAD DE MEDIDA RESULTADO</t>
  </si>
  <si>
    <t>1. ATENCIÓN A LAS PETICIONES</t>
  </si>
  <si>
    <t>1.1 Oportunidad (tiempo promedio de atención)</t>
  </si>
  <si>
    <t>Conocer el tiempo promedio de atención a las peticiones (PQRS). Se pretende que el tiempo de trámite no supere el promedio logrado por el sector cultura, el cual resulta ser inferior a los establecidos en la normatividad vigente (se exceptúan las consultas).</t>
  </si>
  <si>
    <t>Unidades de médida</t>
  </si>
  <si>
    <t>Periodicidad</t>
  </si>
  <si>
    <t xml:space="preserve">Tipo de Acción </t>
  </si>
  <si>
    <t>Tipo de indicador</t>
  </si>
  <si>
    <t>Tipo de medición</t>
  </si>
  <si>
    <t>a</t>
  </si>
  <si>
    <t>Asistencias</t>
  </si>
  <si>
    <t>Mesual</t>
  </si>
  <si>
    <t>Número</t>
  </si>
  <si>
    <t>Acción Correctiva</t>
  </si>
  <si>
    <t>Promedio de días hábiles de respuesta</t>
  </si>
  <si>
    <t>b/a</t>
  </si>
  <si>
    <t>Días</t>
  </si>
  <si>
    <t>Insumos</t>
  </si>
  <si>
    <t>b</t>
  </si>
  <si>
    <t>Economía</t>
  </si>
  <si>
    <t>1.2 Oportunidad (atenciones demoradas)</t>
  </si>
  <si>
    <t xml:space="preserve">Conocer el porcentaje de peticiones (PQRS) atendidas en un tiempo superior al promedio del sector, con el fin de mejorar la oportunidad de respuesta. </t>
  </si>
  <si>
    <t>Actividades de formación</t>
  </si>
  <si>
    <t>c</t>
  </si>
  <si>
    <t>Cantidad de peticiones atendidas en tiempo superior al promedio (10 días)</t>
  </si>
  <si>
    <t>%</t>
  </si>
  <si>
    <t>2. SATISFACCIÓN DE LA CIUDADANIA FRENTE A LA ATENCIÓN DE SUS PETICIONES</t>
  </si>
  <si>
    <t>Acción Preventiva</t>
  </si>
  <si>
    <t>Procesos</t>
  </si>
  <si>
    <t>Eficiencia</t>
  </si>
  <si>
    <t>Seguidores</t>
  </si>
  <si>
    <t>Semestral</t>
  </si>
  <si>
    <t>Oportunidad de Mejora</t>
  </si>
  <si>
    <t>2.1 Satisfacción frente a la atención virtual</t>
  </si>
  <si>
    <t>Productos</t>
  </si>
  <si>
    <t>Eficacia</t>
  </si>
  <si>
    <t>Hora</t>
  </si>
  <si>
    <t>Conocer el porcentaje de encuestas en las que los ciudadanos califican como regular o mala la atención a sus peticiones mediante el canal virtual, con el fin de emprender acciones que lo reduzcan.</t>
  </si>
  <si>
    <t>No requiere acción</t>
  </si>
  <si>
    <t>Resultados</t>
  </si>
  <si>
    <t>Fase desarrollo de software</t>
  </si>
  <si>
    <t>Impactos</t>
  </si>
  <si>
    <t xml:space="preserve">Indice de satisfacción </t>
  </si>
  <si>
    <t>Porcentaje</t>
  </si>
  <si>
    <t>Dimensiones</t>
  </si>
  <si>
    <t>Políticas</t>
  </si>
  <si>
    <t>2.2 Satisfacción frente a latención presencial</t>
  </si>
  <si>
    <t>Objetivo Estratégico</t>
  </si>
  <si>
    <t>Conocer el porcentaje de encuestas en las que los ciudadanos califican como regular o mala la atención a sus peticiones mediante el canal presencial, con el fin de emprender acciones que lo reduzcan.</t>
  </si>
  <si>
    <t xml:space="preserve">Proceso Institucional </t>
  </si>
  <si>
    <t>RANGOS DE DESEMPEÑO</t>
  </si>
  <si>
    <t>Proyectos</t>
  </si>
  <si>
    <t>Talento Humano</t>
  </si>
  <si>
    <t>Planeación Institucional</t>
  </si>
  <si>
    <r>
      <t>1.</t>
    </r>
    <r>
      <rPr>
        <sz val="7"/>
        <rFont val="Calibri"/>
        <family val="2"/>
      </rPr>
      <t xml:space="preserve"> </t>
    </r>
    <r>
      <rPr>
        <sz val="11"/>
        <color rgb="FF000000"/>
        <rFont val="Calibri"/>
        <family val="2"/>
      </rPr>
      <t>Priorizar la inversión en proyectos que promuevan oportunidades para la expresión y valoración de prácticas artísticas accesibles, incluyentes y participativas, y que reconozcan la diversidad cultural de la ciudad.</t>
    </r>
  </si>
  <si>
    <t>DESEMPEÑO</t>
  </si>
  <si>
    <t xml:space="preserve">Sobresaliente </t>
  </si>
  <si>
    <t>Satisfactorio</t>
  </si>
  <si>
    <t xml:space="preserve">ES - Direccionamiento Estratégico Institucional </t>
  </si>
  <si>
    <t>982 - Formación artística en la escuela y la ciudad</t>
  </si>
  <si>
    <t>Direccionamiento Estratégico y planeación</t>
  </si>
  <si>
    <t>Gestión presupuestal y eficiencia del gasto público</t>
  </si>
  <si>
    <r>
      <t>2.</t>
    </r>
    <r>
      <rPr>
        <sz val="7"/>
        <rFont val="Calibri"/>
        <family val="2"/>
      </rPr>
      <t xml:space="preserve"> </t>
    </r>
    <r>
      <rPr>
        <sz val="11"/>
        <color rgb="FF000000"/>
        <rFont val="Calibri"/>
        <family val="2"/>
      </rPr>
      <t>Mejorar las condiciones para el desarrollo de las prácticas artísticas en los territorios urbanos y rurales de la ciudad, a través de la consolidación de una red de escenarios, convencionales y no convencionales, enfocando su campo de acción en las zonas menos atendidas.</t>
    </r>
  </si>
  <si>
    <t>Insuficiente</t>
  </si>
  <si>
    <t>TRIMESTRE I</t>
  </si>
  <si>
    <t>DEFINICIONES CONCEPTUALES</t>
  </si>
  <si>
    <t>TRIMESTRE II</t>
  </si>
  <si>
    <t>TRIMESTRE III</t>
  </si>
  <si>
    <t>ES - Gestión de Tecnologías de la Información y las Comunicaciones</t>
  </si>
  <si>
    <t>985 - Emprendimiento artístico y empleo del artista</t>
  </si>
  <si>
    <t>Gestión con valores para resultados</t>
  </si>
  <si>
    <t>Talento humano</t>
  </si>
  <si>
    <r>
      <t>3.</t>
    </r>
    <r>
      <rPr>
        <sz val="7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Fomentar la integración del campo artístico con otros saberes y disciplinas para enriquecer la práctica artística, contribuir a la sostenibilidad del campo, y generar innovación. </t>
    </r>
  </si>
  <si>
    <t>ES - Gestión Estratégica de Comunicaciones</t>
  </si>
  <si>
    <t>993 - Experiencias artísticas para la primera infancia</t>
  </si>
  <si>
    <t>TRIMESTRE IV</t>
  </si>
  <si>
    <t>¿Requiere?</t>
  </si>
  <si>
    <t>Evaluación de resultados</t>
  </si>
  <si>
    <t>Integridad</t>
  </si>
  <si>
    <r>
      <t>4.</t>
    </r>
    <r>
      <rPr>
        <sz val="7"/>
        <rFont val="Calibri"/>
        <family val="2"/>
      </rPr>
      <t> </t>
    </r>
    <r>
      <rPr>
        <sz val="11"/>
        <color rgb="FF000000"/>
        <rFont val="Calibri"/>
        <family val="2"/>
      </rPr>
      <t>Fortalecer las estrategias de comunicación, difusión y divulgación de la oferta institucional y de otros agentes del campo artístico, a través de medios masivos, alternativos y comunitarios, para alcanzar y fidelizar los grupos de interés de la entidad.</t>
    </r>
  </si>
  <si>
    <t xml:space="preserve">TIPO </t>
  </si>
  <si>
    <t>996 - Integración entre el arte, la cultura científica, la tecnología y la ciudad</t>
  </si>
  <si>
    <t xml:space="preserve">Información y Comunicación </t>
  </si>
  <si>
    <t>Transparencia, acceso a la información pública y lucha contra la corrupción</t>
  </si>
  <si>
    <r>
      <t>5.</t>
    </r>
    <r>
      <rPr>
        <sz val="7"/>
        <rFont val="Calibri"/>
        <family val="2"/>
      </rPr>
      <t xml:space="preserve"> </t>
    </r>
    <r>
      <rPr>
        <sz val="11"/>
        <color rgb="FF000000"/>
        <rFont val="Calibri"/>
        <family val="2"/>
      </rPr>
      <t>Propiciar dinámicas de gestión de conocimiento que permitan generar y analizar información del campo artístico, medir el impacto de las artes en la ciudad y evaluar el desempeño institucional.</t>
    </r>
  </si>
  <si>
    <t>ES - Gestión de Conocimiento</t>
  </si>
  <si>
    <t>Gestión del Conocimiento y la Innovación</t>
  </si>
  <si>
    <t>Fortalecimiento organizacional y simplificación de procesos</t>
  </si>
  <si>
    <r>
      <t>6.</t>
    </r>
    <r>
      <rPr>
        <sz val="7"/>
        <rFont val="Calibri"/>
        <family val="2"/>
      </rPr>
      <t xml:space="preserve"> </t>
    </r>
    <r>
      <rPr>
        <sz val="11"/>
        <color rgb="FF000000"/>
        <rFont val="Calibri"/>
        <family val="2"/>
      </rPr>
      <t>Propender por el establecimiento de relaciones laborales y contractuales armónicas, colaborativas y constructivas en el equipo de trabajo que refuercen su compromiso, identidad y convicción frente a la labor desarrollada en la entidad.</t>
    </r>
  </si>
  <si>
    <t>MI - Gestión de Formación en las prácticas artísticas</t>
  </si>
  <si>
    <t>999 - Gestión, aprovechamiento económico, sostenibilidad y mejoramiento de equipamientos culturales</t>
  </si>
  <si>
    <t>Control Interno</t>
  </si>
  <si>
    <t>Servicio al ciudadano</t>
  </si>
  <si>
    <r>
      <t>7.</t>
    </r>
    <r>
      <rPr>
        <sz val="7"/>
        <rFont val="Calibri"/>
        <family val="2"/>
      </rPr>
      <t xml:space="preserve"> </t>
    </r>
    <r>
      <rPr>
        <sz val="11"/>
        <color rgb="FF000000"/>
        <rFont val="Calibri"/>
        <family val="2"/>
      </rPr>
      <t>Implementar un modelo de gestión que facilite la articulación de los procesos institucionales, alineándolos a la misión del Idartes y las demandas de la ciudadanía y del sector.</t>
    </r>
  </si>
  <si>
    <t>MI - Gestión de Circulación de las prácticas artísticas</t>
  </si>
  <si>
    <t>1000 - Fomento a las prácticas artísticas en todas sus dimensiones</t>
  </si>
  <si>
    <t>Participación ciudadana en la gestión pública</t>
  </si>
  <si>
    <t>x ≤ 10</t>
  </si>
  <si>
    <t>MI - Gestión integral de espacios culturales</t>
  </si>
  <si>
    <t>1010 - Construcción y sostenimiento de la infraestructura para las Artes</t>
  </si>
  <si>
    <t>Racionalización de trámites</t>
  </si>
  <si>
    <t>10&lt;x&lt;15</t>
  </si>
  <si>
    <t>15 ≤ x</t>
  </si>
  <si>
    <t>MI - Gestión de Fomento de las prácticas artísticas</t>
  </si>
  <si>
    <t>1017 - Arte para la transformación social: Prácticas artísticas incluyentes, descentralizadas y al servicio de la comunidad</t>
  </si>
  <si>
    <t>Requiere Acción de Mejoramiento</t>
  </si>
  <si>
    <t>Gestión documental</t>
  </si>
  <si>
    <t>MI - Gestión de participación y organización del sector artístico</t>
  </si>
  <si>
    <t>Si</t>
  </si>
  <si>
    <t>Gobierno Digital</t>
  </si>
  <si>
    <t>TR - Gestión Jurídica</t>
  </si>
  <si>
    <t>No</t>
  </si>
  <si>
    <t>Seguridad Digital</t>
  </si>
  <si>
    <t>TR - Gestión de Talento Humano</t>
  </si>
  <si>
    <t>Defensa jurídica</t>
  </si>
  <si>
    <t>TR - Gestión Documental</t>
  </si>
  <si>
    <t>Gestión del conocimiento y la innovación</t>
  </si>
  <si>
    <t>TR - Gestión de Bienes, servicio y planta física</t>
  </si>
  <si>
    <t>Control interno</t>
  </si>
  <si>
    <t>TR - Gestión Financiera</t>
  </si>
  <si>
    <t>Seguimiento y evaluación del desempeño institucional</t>
  </si>
  <si>
    <t xml:space="preserve">EM - Control y Evaluación institucional </t>
  </si>
  <si>
    <t>EM - Gestión Integral para la mejora continua</t>
  </si>
  <si>
    <t>VIGENCIA</t>
  </si>
  <si>
    <t>x ≤ 2%</t>
  </si>
  <si>
    <t>14% ≤ x</t>
  </si>
  <si>
    <t>x ≤ 12%</t>
  </si>
  <si>
    <t>12% &lt;x&lt;18%</t>
  </si>
  <si>
    <t>18% ≤ x</t>
  </si>
  <si>
    <t>DEPENDENCIA</t>
  </si>
  <si>
    <t>Dirección General</t>
  </si>
  <si>
    <t>Oficina Asesora de Planeación</t>
  </si>
  <si>
    <t>Oficina Asesora Jurídica</t>
  </si>
  <si>
    <t>Área de Control Interno</t>
  </si>
  <si>
    <t xml:space="preserve">Área de Comunicaciones </t>
  </si>
  <si>
    <t>Subdirección de las Artes</t>
  </si>
  <si>
    <t>Área de Convocatorias</t>
  </si>
  <si>
    <t xml:space="preserve">Área de Producción </t>
  </si>
  <si>
    <t>Gerencia de Artes Audiovisuales</t>
  </si>
  <si>
    <t>Gerencia de Arte Dramático</t>
  </si>
  <si>
    <t>Gerencia de Artes Plásticas y Visuales</t>
  </si>
  <si>
    <t>Gerencia de Danza</t>
  </si>
  <si>
    <t>Gerencia de Literatura</t>
  </si>
  <si>
    <t>Gerencia de Música</t>
  </si>
  <si>
    <t>Subdirección de Formación Artística</t>
  </si>
  <si>
    <t>NIDOS</t>
  </si>
  <si>
    <t>CREA</t>
  </si>
  <si>
    <t>Subdirección de Equipamientos Culturales</t>
  </si>
  <si>
    <t>Gerencia de Escenarios</t>
  </si>
  <si>
    <t>Subdirección Administrativa y Financiera</t>
  </si>
  <si>
    <t>Área de Almacén</t>
  </si>
  <si>
    <t>Área de Atención al Ciudadano</t>
  </si>
  <si>
    <t>Área de Gestión Documental</t>
  </si>
  <si>
    <t>Área de Contabilidad</t>
  </si>
  <si>
    <t>EXPLICACIÓN</t>
  </si>
  <si>
    <t>Área de Mantenimiento</t>
  </si>
  <si>
    <t>Área de Presupuesto</t>
  </si>
  <si>
    <t>Área de Servicios Generales</t>
  </si>
  <si>
    <t>Área de Tesorería</t>
  </si>
  <si>
    <t>Área de TIC</t>
  </si>
  <si>
    <t>Cantidad total de peticiones atendidas en el mes</t>
  </si>
  <si>
    <t>Sumatoria de los días que tomó atender las peticiones</t>
  </si>
  <si>
    <t>2%&lt;x&lt;14%</t>
  </si>
  <si>
    <t>Viviana Ortiz Bernal</t>
  </si>
  <si>
    <t>Base de datos derechos de petición, SDQS  y encuestas de percepción del servicio</t>
  </si>
  <si>
    <t>Cantidad de encuestas de satifacción realizadas virtualmente</t>
  </si>
  <si>
    <t>Cantidad de encuestas con respuesta regular y mala</t>
  </si>
  <si>
    <t>Cantidad de encuestas de satifacción realizadas en puntos presenciales</t>
  </si>
  <si>
    <t>3. RACIONALIZACIÓN DE TRÁMITES</t>
  </si>
  <si>
    <t xml:space="preserve">Gestionar los trámites y Opas que se identifquen desde las áreas misionales de la entidad cuya finalidad sea el cumpimiento de la política de racionalización de trámites. </t>
  </si>
  <si>
    <t>Cantidad de trámites y Otros procedimientos administrativos (OPAS) gestionados en Sistema Único de Información de trámites (SUIT)</t>
  </si>
  <si>
    <t>Cantidad de trámites y Otros procedimientos administrativos (OPAS) idetificados en el inventario de trámites.</t>
  </si>
  <si>
    <t>N/A</t>
  </si>
  <si>
    <t>%  de trámites y OPAS gestionados en el SUIT</t>
  </si>
  <si>
    <t xml:space="preserve">Fecha:  </t>
  </si>
  <si>
    <t>Versión:</t>
  </si>
  <si>
    <t>LECTURA E INTERPRETACIÓN DE LOS RESULTADOS</t>
  </si>
  <si>
    <t>ACCIÓN DE MEJORAMIENTO</t>
  </si>
  <si>
    <t>INDICADOR</t>
  </si>
  <si>
    <t>LINEA BASE 2018</t>
  </si>
  <si>
    <t>% peticiones atendidas en más de 10 días</t>
  </si>
  <si>
    <t>c/a</t>
  </si>
  <si>
    <t xml:space="preserve">3.1 Trámites y Opas </t>
  </si>
  <si>
    <t>% de encuestas  presenciales (insatisfacción)</t>
  </si>
  <si>
    <t>% de encuestas virtuales (insatisfacción)</t>
  </si>
  <si>
    <t>n.a</t>
  </si>
  <si>
    <t>Código: 2ES-GSC-IND-01</t>
  </si>
  <si>
    <t>2do trimestre 2019</t>
  </si>
  <si>
    <t>De acuerdo con la línea base, durante el periodo de enero a septiembre el Idartes ha aumentado el porcentaje de días hábiles para la respuesta, para el tercer trimestre fue de 28,1%. Esto indica que el número de días para brindar respuesta continua al alza, pese a las alertas realizadas desde el área de atención al ciudadano algunas peticiones han superados los tiempos establecidos en la normatividad vigente.</t>
  </si>
  <si>
    <t>Históricamente en las encuestas de satisfacción que se realizan virtualmente la calificación de la satisfacción ha sido calificada por algunos como regular o mala debido a que las respuestas enviadas a derechos de petición no resultan ser favorables, por lo que esto influye en la calificación.</t>
  </si>
  <si>
    <t>El comportamiento es excelente.</t>
  </si>
  <si>
    <t>Las cifras reflejan que en el segundo y tercer trimestre del año han aumentado los días de respuesta de las peticiones atendidas en más de 10 días hábiles, pasando de 11.8% en el primer trimestre a 28,1% en el segundo trimestre. Para los meses de julio a septiembre los días diminuyeron a 23,2% sin embargo sigue siendo alto el porcentaje. Este aumento se debe que solicitudes tales como la certificación de contratos se esta entregando entre el 12 y 15 día hábil, lo que aumenta el promedio de respuesta que maneja la entidad, pues el volumen de solicitud de las mismas es  alto.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</si>
</sst>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.0%"/>
    <numFmt numFmtId="167" formatCode="_(* #,##0.0_);_(* \(#,##0.0\);_(* &quot;-&quot;??_);_(@_)"/>
  </numFmts>
  <fonts count="17" x14ac:knownFonts="1">
    <font>
      <sz val="11"/>
      <color rgb="FF000000"/>
      <name val="Calibri"/>
    </font>
    <font>
      <sz val="11"/>
      <color rgb="FF000000"/>
      <name val="Arial Narrow"/>
      <family val="2"/>
    </font>
    <font>
      <sz val="11"/>
      <name val="Calibri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4"/>
      <color rgb="FF000000"/>
      <name val="Arial Narrow"/>
      <family val="2"/>
    </font>
    <font>
      <sz val="10"/>
      <color rgb="FF000000"/>
      <name val="Arial Narrow"/>
      <family val="2"/>
    </font>
    <font>
      <sz val="7"/>
      <name val="Calibri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9"/>
      <color rgb="FF00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8E7CC3"/>
        <bgColor rgb="FF8E7CC3"/>
      </patternFill>
    </fill>
    <fill>
      <patternFill patternType="solid">
        <fgColor rgb="FFD9D2E9"/>
        <bgColor rgb="FFD9D2E9"/>
      </patternFill>
    </fill>
    <fill>
      <patternFill patternType="solid">
        <fgColor rgb="FFF6B26B"/>
        <bgColor rgb="FFF6B26B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4BF7C"/>
        <bgColor rgb="FF64BF7C"/>
      </patternFill>
    </fill>
    <fill>
      <patternFill patternType="solid">
        <fgColor rgb="FFFFD965"/>
        <bgColor rgb="FFFFD965"/>
      </patternFill>
    </fill>
    <fill>
      <patternFill patternType="solid">
        <fgColor rgb="FFE06666"/>
        <bgColor rgb="FFE06666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EABAB"/>
      </left>
      <right style="thin">
        <color rgb="FFAEABAB"/>
      </right>
      <top style="thin">
        <color rgb="FF000000"/>
      </top>
      <bottom style="thin">
        <color rgb="FFAEABAB"/>
      </bottom>
      <diagonal/>
    </border>
    <border>
      <left/>
      <right/>
      <top style="thin">
        <color rgb="FF000000"/>
      </top>
      <bottom/>
      <diagonal/>
    </border>
    <border>
      <left style="thin">
        <color rgb="FFAEABAB"/>
      </left>
      <right/>
      <top style="thin">
        <color rgb="FF000000"/>
      </top>
      <bottom/>
      <diagonal/>
    </border>
    <border>
      <left style="thin">
        <color rgb="FFAEABAB"/>
      </left>
      <right/>
      <top/>
      <bottom/>
      <diagonal/>
    </border>
    <border>
      <left style="thin">
        <color rgb="FF000000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/>
      <top style="thin">
        <color rgb="FFAEABAB"/>
      </top>
      <bottom/>
      <diagonal/>
    </border>
    <border>
      <left/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  <border>
      <left style="thin">
        <color rgb="FFAEABAB"/>
      </left>
      <right/>
      <top style="thin">
        <color rgb="FFAE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98">
    <xf numFmtId="0" fontId="0" fillId="0" borderId="0" xfId="0" applyFont="1" applyAlignment="1"/>
    <xf numFmtId="0" fontId="3" fillId="5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165" fontId="1" fillId="0" borderId="14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16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1" fillId="0" borderId="19" xfId="0" applyFont="1" applyBorder="1"/>
    <xf numFmtId="0" fontId="1" fillId="0" borderId="0" xfId="0" applyFo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0" fontId="1" fillId="4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3" fillId="4" borderId="26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3" fillId="4" borderId="31" xfId="0" applyFont="1" applyFill="1" applyBorder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4" borderId="32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3" xfId="0" applyFont="1" applyBorder="1"/>
    <xf numFmtId="0" fontId="3" fillId="0" borderId="30" xfId="0" applyFont="1" applyBorder="1"/>
    <xf numFmtId="0" fontId="1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0" xfId="0" applyFont="1" applyAlignment="1"/>
    <xf numFmtId="9" fontId="1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3" fillId="2" borderId="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5" fontId="1" fillId="0" borderId="14" xfId="1" applyNumberFormat="1" applyFont="1" applyBorder="1" applyAlignment="1" applyProtection="1">
      <alignment horizontal="center" vertical="center"/>
    </xf>
    <xf numFmtId="166" fontId="1" fillId="0" borderId="14" xfId="2" applyNumberFormat="1" applyFont="1" applyBorder="1" applyAlignment="1" applyProtection="1">
      <alignment horizontal="center" vertical="center"/>
    </xf>
    <xf numFmtId="9" fontId="1" fillId="0" borderId="14" xfId="0" applyNumberFormat="1" applyFont="1" applyBorder="1" applyAlignment="1" applyProtection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3" fontId="1" fillId="0" borderId="14" xfId="0" applyNumberFormat="1" applyFont="1" applyBorder="1" applyAlignment="1" applyProtection="1">
      <alignment horizontal="center" vertical="center"/>
    </xf>
    <xf numFmtId="1" fontId="1" fillId="0" borderId="14" xfId="0" applyNumberFormat="1" applyFont="1" applyBorder="1" applyAlignment="1" applyProtection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vertical="top" wrapText="1"/>
    </xf>
    <xf numFmtId="0" fontId="12" fillId="0" borderId="34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0" fillId="0" borderId="0" xfId="0" applyFont="1" applyAlignment="1"/>
    <xf numFmtId="0" fontId="1" fillId="12" borderId="12" xfId="0" applyFont="1" applyFill="1" applyBorder="1" applyAlignment="1">
      <alignment horizontal="left" vertical="center"/>
    </xf>
    <xf numFmtId="0" fontId="1" fillId="12" borderId="14" xfId="0" applyFont="1" applyFill="1" applyBorder="1" applyAlignment="1">
      <alignment horizontal="left" vertical="center"/>
    </xf>
    <xf numFmtId="0" fontId="1" fillId="12" borderId="34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center" vertical="center" wrapText="1"/>
    </xf>
    <xf numFmtId="2" fontId="8" fillId="13" borderId="11" xfId="0" applyNumberFormat="1" applyFont="1" applyFill="1" applyBorder="1" applyAlignment="1">
      <alignment horizontal="center" vertical="center"/>
    </xf>
    <xf numFmtId="2" fontId="8" fillId="14" borderId="11" xfId="0" applyNumberFormat="1" applyFont="1" applyFill="1" applyBorder="1" applyAlignment="1">
      <alignment horizontal="center" vertical="center"/>
    </xf>
    <xf numFmtId="2" fontId="8" fillId="15" borderId="11" xfId="0" applyNumberFormat="1" applyFont="1" applyFill="1" applyBorder="1" applyAlignment="1">
      <alignment horizontal="center" vertical="center"/>
    </xf>
    <xf numFmtId="2" fontId="16" fillId="8" borderId="11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9" fontId="6" fillId="11" borderId="4" xfId="0" applyNumberFormat="1" applyFont="1" applyFill="1" applyBorder="1" applyAlignment="1">
      <alignment horizontal="center" vertical="center"/>
    </xf>
    <xf numFmtId="9" fontId="1" fillId="11" borderId="4" xfId="0" applyNumberFormat="1" applyFont="1" applyFill="1" applyBorder="1" applyAlignment="1">
      <alignment horizontal="center" vertical="center"/>
    </xf>
    <xf numFmtId="167" fontId="1" fillId="11" borderId="4" xfId="1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1" fillId="0" borderId="34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wrapText="1"/>
    </xf>
    <xf numFmtId="0" fontId="12" fillId="0" borderId="34" xfId="0" applyFont="1" applyFill="1" applyBorder="1" applyAlignment="1">
      <alignment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12" fillId="0" borderId="36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wrapText="1"/>
    </xf>
    <xf numFmtId="0" fontId="12" fillId="0" borderId="1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wrapText="1"/>
    </xf>
    <xf numFmtId="0" fontId="13" fillId="2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3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" fillId="0" borderId="3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1" fillId="0" borderId="9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13" fillId="0" borderId="3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15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3" fillId="5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1" fillId="4" borderId="34" xfId="0" applyFont="1" applyFill="1" applyBorder="1" applyAlignment="1">
      <alignment horizontal="left" vertical="center"/>
    </xf>
    <xf numFmtId="0" fontId="2" fillId="0" borderId="34" xfId="0" applyFont="1" applyBorder="1"/>
    <xf numFmtId="0" fontId="2" fillId="0" borderId="5" xfId="0" applyFont="1" applyBorder="1"/>
    <xf numFmtId="0" fontId="5" fillId="0" borderId="4" xfId="0" applyFont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14" fontId="6" fillId="0" borderId="35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2" fillId="0" borderId="6" xfId="0" applyFont="1" applyBorder="1"/>
    <xf numFmtId="0" fontId="1" fillId="4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7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9" xfId="0" applyFont="1" applyBorder="1"/>
    <xf numFmtId="0" fontId="3" fillId="0" borderId="1" xfId="0" applyFont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3" fillId="7" borderId="10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1" fillId="4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/>
    </xf>
    <xf numFmtId="0" fontId="2" fillId="0" borderId="6" xfId="0" applyFont="1" applyFill="1" applyBorder="1"/>
    <xf numFmtId="0" fontId="6" fillId="0" borderId="4" xfId="0" applyFont="1" applyBorder="1" applyAlignment="1"/>
    <xf numFmtId="0" fontId="6" fillId="8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2" fontId="3" fillId="10" borderId="5" xfId="0" applyNumberFormat="1" applyFont="1" applyFill="1" applyBorder="1" applyAlignment="1">
      <alignment horizontal="center" wrapText="1"/>
    </xf>
    <xf numFmtId="0" fontId="3" fillId="10" borderId="5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7C7C"/>
      <color rgb="FFFF7D7D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209551</xdr:colOff>
      <xdr:row>0</xdr:row>
      <xdr:rowOff>123825</xdr:rowOff>
    </xdr:from>
    <xdr:ext cx="819149" cy="6667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1" y="123825"/>
          <a:ext cx="819149" cy="6667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200025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0150" y="200025"/>
          <a:ext cx="657225" cy="6477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0</xdr:row>
      <xdr:rowOff>209550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209550"/>
          <a:ext cx="65722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4C2F4"/>
    <outlinePr summaryBelow="0" summaryRight="0"/>
  </sheetPr>
  <dimension ref="A1:K26"/>
  <sheetViews>
    <sheetView showGridLines="0" workbookViewId="0">
      <selection activeCell="C19" sqref="C19:C20"/>
    </sheetView>
  </sheetViews>
  <sheetFormatPr baseColWidth="10" defaultColWidth="14.42578125" defaultRowHeight="15" customHeight="1" x14ac:dyDescent="0.3"/>
  <cols>
    <col min="1" max="1" width="17.85546875" style="57" customWidth="1"/>
    <col min="2" max="2" width="20" style="57" customWidth="1"/>
    <col min="3" max="3" width="44.140625" style="57" customWidth="1"/>
    <col min="4" max="4" width="5.140625" style="57" customWidth="1"/>
    <col min="5" max="5" width="22.85546875" style="57" customWidth="1"/>
    <col min="6" max="8" width="11.28515625" style="57" customWidth="1"/>
    <col min="9" max="9" width="13.140625" style="57" customWidth="1"/>
    <col min="10" max="10" width="11.28515625" style="57" customWidth="1"/>
    <col min="11" max="11" width="11.85546875" style="57" customWidth="1"/>
    <col min="12" max="16384" width="14.42578125" style="57"/>
  </cols>
  <sheetData>
    <row r="1" spans="1:11" ht="18.75" customHeight="1" x14ac:dyDescent="0.3">
      <c r="A1" s="139"/>
      <c r="B1" s="140" t="s">
        <v>0</v>
      </c>
      <c r="C1" s="140"/>
      <c r="D1" s="140"/>
      <c r="E1" s="140"/>
      <c r="F1" s="140"/>
      <c r="G1" s="140"/>
      <c r="H1" s="140"/>
      <c r="I1" s="131" t="s">
        <v>233</v>
      </c>
      <c r="J1" s="132"/>
      <c r="K1" s="133"/>
    </row>
    <row r="2" spans="1:11" ht="18.75" customHeight="1" x14ac:dyDescent="0.3">
      <c r="A2" s="139"/>
      <c r="B2" s="140"/>
      <c r="C2" s="140"/>
      <c r="D2" s="140"/>
      <c r="E2" s="140"/>
      <c r="F2" s="140"/>
      <c r="G2" s="140"/>
      <c r="H2" s="140"/>
      <c r="I2" s="131" t="s">
        <v>221</v>
      </c>
      <c r="J2" s="132"/>
      <c r="K2" s="133"/>
    </row>
    <row r="3" spans="1:11" ht="18.75" customHeight="1" x14ac:dyDescent="0.3">
      <c r="A3" s="139"/>
      <c r="B3" s="140" t="s">
        <v>3</v>
      </c>
      <c r="C3" s="140"/>
      <c r="D3" s="140"/>
      <c r="E3" s="140"/>
      <c r="F3" s="140"/>
      <c r="G3" s="140"/>
      <c r="H3" s="140"/>
      <c r="I3" s="131" t="s">
        <v>222</v>
      </c>
      <c r="J3" s="132"/>
      <c r="K3" s="133"/>
    </row>
    <row r="4" spans="1:11" ht="18.75" customHeight="1" x14ac:dyDescent="0.3">
      <c r="A4" s="139"/>
      <c r="B4" s="140"/>
      <c r="C4" s="140"/>
      <c r="D4" s="140"/>
      <c r="E4" s="140"/>
      <c r="F4" s="140"/>
      <c r="G4" s="140"/>
      <c r="H4" s="140"/>
      <c r="I4" s="134" t="s">
        <v>5</v>
      </c>
      <c r="J4" s="132"/>
      <c r="K4" s="133"/>
    </row>
    <row r="5" spans="1:11" ht="7.5" customHeight="1" x14ac:dyDescent="0.3">
      <c r="A5" s="138"/>
      <c r="B5" s="109"/>
      <c r="C5" s="109"/>
      <c r="D5" s="109"/>
      <c r="E5" s="109"/>
      <c r="F5" s="109"/>
      <c r="G5" s="109"/>
      <c r="H5" s="109"/>
      <c r="I5" s="95"/>
      <c r="J5" s="95"/>
      <c r="K5" s="96"/>
    </row>
    <row r="6" spans="1:11" ht="16.5" x14ac:dyDescent="0.3">
      <c r="A6" s="135" t="s">
        <v>7</v>
      </c>
      <c r="B6" s="95"/>
      <c r="C6" s="136"/>
      <c r="D6" s="136"/>
      <c r="E6" s="136"/>
      <c r="F6" s="136"/>
      <c r="G6" s="136"/>
      <c r="H6" s="136"/>
      <c r="I6" s="136"/>
      <c r="J6" s="136"/>
      <c r="K6" s="137"/>
    </row>
    <row r="7" spans="1:11" ht="30" customHeight="1" x14ac:dyDescent="0.3">
      <c r="A7" s="135" t="s">
        <v>6</v>
      </c>
      <c r="B7" s="95"/>
      <c r="C7" s="141" t="s">
        <v>8</v>
      </c>
      <c r="D7" s="141"/>
      <c r="E7" s="141"/>
      <c r="F7" s="141"/>
      <c r="G7" s="141"/>
      <c r="H7" s="141"/>
      <c r="I7" s="141"/>
      <c r="J7" s="141"/>
      <c r="K7" s="141"/>
    </row>
    <row r="8" spans="1:11" ht="30" customHeight="1" x14ac:dyDescent="0.3">
      <c r="A8" s="117" t="s">
        <v>9</v>
      </c>
      <c r="B8" s="96"/>
      <c r="C8" s="142" t="s">
        <v>29</v>
      </c>
      <c r="D8" s="109"/>
      <c r="E8" s="109"/>
      <c r="F8" s="109"/>
      <c r="G8" s="109"/>
      <c r="H8" s="109"/>
      <c r="I8" s="109"/>
      <c r="J8" s="109"/>
      <c r="K8" s="110"/>
    </row>
    <row r="9" spans="1:11" ht="30" customHeight="1" x14ac:dyDescent="0.3">
      <c r="A9" s="117" t="s">
        <v>31</v>
      </c>
      <c r="B9" s="96"/>
      <c r="C9" s="118" t="s">
        <v>32</v>
      </c>
      <c r="D9" s="95"/>
      <c r="E9" s="95"/>
      <c r="F9" s="95"/>
      <c r="G9" s="95"/>
      <c r="H9" s="95"/>
      <c r="I9" s="95"/>
      <c r="J9" s="95"/>
      <c r="K9" s="96"/>
    </row>
    <row r="10" spans="1:11" ht="30" customHeight="1" x14ac:dyDescent="0.3">
      <c r="A10" s="117" t="s">
        <v>33</v>
      </c>
      <c r="B10" s="96"/>
      <c r="C10" s="118" t="s">
        <v>35</v>
      </c>
      <c r="D10" s="95"/>
      <c r="E10" s="95"/>
      <c r="F10" s="95"/>
      <c r="G10" s="95"/>
      <c r="H10" s="95"/>
      <c r="I10" s="95"/>
      <c r="J10" s="95"/>
      <c r="K10" s="96"/>
    </row>
    <row r="11" spans="1:11" ht="16.5" x14ac:dyDescent="0.3">
      <c r="A11" s="126"/>
      <c r="B11" s="95"/>
      <c r="C11" s="95"/>
      <c r="D11" s="95"/>
      <c r="E11" s="95"/>
      <c r="F11" s="95"/>
      <c r="G11" s="95"/>
      <c r="H11" s="95"/>
      <c r="I11" s="95"/>
      <c r="J11" s="95"/>
      <c r="K11" s="96"/>
    </row>
    <row r="12" spans="1:11" ht="30" customHeight="1" x14ac:dyDescent="0.3">
      <c r="A12" s="117" t="s">
        <v>37</v>
      </c>
      <c r="B12" s="95"/>
      <c r="C12" s="118" t="s">
        <v>40</v>
      </c>
      <c r="D12" s="95"/>
      <c r="E12" s="96"/>
      <c r="F12" s="117" t="s">
        <v>41</v>
      </c>
      <c r="G12" s="95"/>
      <c r="H12" s="124" t="s">
        <v>42</v>
      </c>
      <c r="I12" s="95"/>
      <c r="J12" s="95"/>
      <c r="K12" s="96"/>
    </row>
    <row r="13" spans="1:11" ht="16.5" customHeight="1" x14ac:dyDescent="0.3">
      <c r="A13" s="125"/>
      <c r="B13" s="95"/>
      <c r="C13" s="95"/>
      <c r="D13" s="95"/>
      <c r="E13" s="95"/>
      <c r="F13" s="95"/>
      <c r="G13" s="95"/>
      <c r="H13" s="95"/>
      <c r="I13" s="95"/>
      <c r="J13" s="95"/>
      <c r="K13" s="96"/>
    </row>
    <row r="14" spans="1:11" ht="21" customHeight="1" x14ac:dyDescent="0.3">
      <c r="A14" s="117" t="s">
        <v>43</v>
      </c>
      <c r="B14" s="95"/>
      <c r="C14" s="95"/>
      <c r="D14" s="95"/>
      <c r="E14" s="95"/>
      <c r="F14" s="95"/>
      <c r="G14" s="95"/>
      <c r="H14" s="95"/>
      <c r="I14" s="95"/>
      <c r="J14" s="95"/>
      <c r="K14" s="96"/>
    </row>
    <row r="15" spans="1:11" ht="33" customHeight="1" x14ac:dyDescent="0.3">
      <c r="A15" s="58" t="s">
        <v>44</v>
      </c>
      <c r="B15" s="58" t="s">
        <v>15</v>
      </c>
      <c r="C15" s="58" t="s">
        <v>43</v>
      </c>
      <c r="D15" s="122" t="s">
        <v>16</v>
      </c>
      <c r="E15" s="95"/>
      <c r="F15" s="95"/>
      <c r="G15" s="96"/>
      <c r="H15" s="59" t="s">
        <v>45</v>
      </c>
      <c r="I15" s="123" t="s">
        <v>46</v>
      </c>
      <c r="J15" s="96"/>
      <c r="K15" s="60" t="s">
        <v>47</v>
      </c>
    </row>
    <row r="16" spans="1:11" ht="51.75" customHeight="1" x14ac:dyDescent="0.3">
      <c r="A16" s="115" t="s">
        <v>48</v>
      </c>
      <c r="B16" s="114" t="s">
        <v>49</v>
      </c>
      <c r="C16" s="112" t="s">
        <v>50</v>
      </c>
      <c r="D16" s="61" t="s">
        <v>56</v>
      </c>
      <c r="E16" s="120" t="s">
        <v>207</v>
      </c>
      <c r="F16" s="121"/>
      <c r="G16" s="121"/>
      <c r="H16" s="61" t="s">
        <v>59</v>
      </c>
      <c r="I16" s="119" t="s">
        <v>61</v>
      </c>
      <c r="J16" s="119" t="s">
        <v>62</v>
      </c>
      <c r="K16" s="119" t="s">
        <v>63</v>
      </c>
    </row>
    <row r="17" spans="1:11" ht="51.75" customHeight="1" x14ac:dyDescent="0.3">
      <c r="A17" s="116"/>
      <c r="B17" s="113"/>
      <c r="C17" s="113"/>
      <c r="D17" s="61" t="s">
        <v>65</v>
      </c>
      <c r="E17" s="120" t="s">
        <v>208</v>
      </c>
      <c r="F17" s="121"/>
      <c r="G17" s="127"/>
      <c r="H17" s="61" t="s">
        <v>63</v>
      </c>
      <c r="I17" s="113"/>
      <c r="J17" s="113"/>
      <c r="K17" s="113"/>
    </row>
    <row r="18" spans="1:11" ht="51.75" customHeight="1" x14ac:dyDescent="0.3">
      <c r="A18" s="116"/>
      <c r="B18" s="73" t="s">
        <v>67</v>
      </c>
      <c r="C18" s="75" t="s">
        <v>68</v>
      </c>
      <c r="D18" s="72" t="s">
        <v>70</v>
      </c>
      <c r="E18" s="128" t="s">
        <v>71</v>
      </c>
      <c r="F18" s="129"/>
      <c r="G18" s="130"/>
      <c r="H18" s="72" t="s">
        <v>59</v>
      </c>
      <c r="I18" s="90" t="s">
        <v>227</v>
      </c>
      <c r="J18" s="90" t="s">
        <v>228</v>
      </c>
      <c r="K18" s="72" t="s">
        <v>72</v>
      </c>
    </row>
    <row r="19" spans="1:11" ht="51.75" customHeight="1" x14ac:dyDescent="0.3">
      <c r="A19" s="100" t="s">
        <v>73</v>
      </c>
      <c r="B19" s="97" t="s">
        <v>80</v>
      </c>
      <c r="C19" s="99" t="s">
        <v>84</v>
      </c>
      <c r="D19" s="76" t="s">
        <v>56</v>
      </c>
      <c r="E19" s="99" t="s">
        <v>212</v>
      </c>
      <c r="F19" s="98"/>
      <c r="G19" s="98"/>
      <c r="H19" s="76" t="s">
        <v>59</v>
      </c>
      <c r="I19" s="107" t="s">
        <v>231</v>
      </c>
      <c r="J19" s="107" t="s">
        <v>62</v>
      </c>
      <c r="K19" s="111" t="s">
        <v>72</v>
      </c>
    </row>
    <row r="20" spans="1:11" ht="51.75" customHeight="1" x14ac:dyDescent="0.3">
      <c r="A20" s="98"/>
      <c r="B20" s="98"/>
      <c r="C20" s="99"/>
      <c r="D20" s="76" t="s">
        <v>65</v>
      </c>
      <c r="E20" s="99" t="s">
        <v>213</v>
      </c>
      <c r="F20" s="98"/>
      <c r="G20" s="98"/>
      <c r="H20" s="76" t="s">
        <v>59</v>
      </c>
      <c r="I20" s="98"/>
      <c r="J20" s="98"/>
      <c r="K20" s="98"/>
    </row>
    <row r="21" spans="1:11" ht="51.75" customHeight="1" x14ac:dyDescent="0.3">
      <c r="A21" s="98"/>
      <c r="B21" s="97" t="s">
        <v>93</v>
      </c>
      <c r="C21" s="99" t="s">
        <v>95</v>
      </c>
      <c r="D21" s="76" t="s">
        <v>56</v>
      </c>
      <c r="E21" s="99" t="s">
        <v>214</v>
      </c>
      <c r="F21" s="98"/>
      <c r="G21" s="98"/>
      <c r="H21" s="76" t="s">
        <v>59</v>
      </c>
      <c r="I21" s="107" t="s">
        <v>230</v>
      </c>
      <c r="J21" s="107" t="s">
        <v>62</v>
      </c>
      <c r="K21" s="111" t="s">
        <v>72</v>
      </c>
    </row>
    <row r="22" spans="1:11" ht="51.75" customHeight="1" x14ac:dyDescent="0.3">
      <c r="A22" s="98"/>
      <c r="B22" s="98"/>
      <c r="C22" s="99"/>
      <c r="D22" s="76" t="s">
        <v>65</v>
      </c>
      <c r="E22" s="99" t="s">
        <v>213</v>
      </c>
      <c r="F22" s="98"/>
      <c r="G22" s="98"/>
      <c r="H22" s="76" t="s">
        <v>59</v>
      </c>
      <c r="I22" s="98"/>
      <c r="J22" s="98"/>
      <c r="K22" s="98"/>
    </row>
    <row r="23" spans="1:11" ht="51.75" customHeight="1" x14ac:dyDescent="0.3">
      <c r="A23" s="104" t="s">
        <v>215</v>
      </c>
      <c r="B23" s="104" t="s">
        <v>229</v>
      </c>
      <c r="C23" s="104" t="s">
        <v>216</v>
      </c>
      <c r="D23" s="77" t="s">
        <v>56</v>
      </c>
      <c r="E23" s="101" t="s">
        <v>217</v>
      </c>
      <c r="F23" s="102"/>
      <c r="G23" s="103"/>
      <c r="H23" s="76" t="s">
        <v>59</v>
      </c>
      <c r="I23" s="105" t="s">
        <v>220</v>
      </c>
      <c r="J23" s="107" t="s">
        <v>62</v>
      </c>
      <c r="K23" s="105" t="s">
        <v>72</v>
      </c>
    </row>
    <row r="24" spans="1:11" ht="49.5" customHeight="1" x14ac:dyDescent="0.3">
      <c r="A24" s="104"/>
      <c r="B24" s="104"/>
      <c r="C24" s="104"/>
      <c r="D24" s="74" t="s">
        <v>65</v>
      </c>
      <c r="E24" s="101" t="s">
        <v>218</v>
      </c>
      <c r="F24" s="102"/>
      <c r="G24" s="103"/>
      <c r="H24" s="76" t="s">
        <v>59</v>
      </c>
      <c r="I24" s="106"/>
      <c r="J24" s="98"/>
      <c r="K24" s="106"/>
    </row>
    <row r="25" spans="1:11" ht="16.5" x14ac:dyDescent="0.3">
      <c r="A25" s="108" t="s">
        <v>112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10"/>
    </row>
    <row r="26" spans="1:11" ht="60" customHeight="1" x14ac:dyDescent="0.3">
      <c r="A26" s="94" t="s">
        <v>219</v>
      </c>
      <c r="B26" s="95"/>
      <c r="C26" s="95"/>
      <c r="D26" s="95"/>
      <c r="E26" s="95"/>
      <c r="F26" s="95"/>
      <c r="G26" s="95"/>
      <c r="H26" s="95"/>
      <c r="I26" s="95"/>
      <c r="J26" s="95"/>
      <c r="K26" s="96"/>
    </row>
  </sheetData>
  <mergeCells count="60">
    <mergeCell ref="I1:K1"/>
    <mergeCell ref="I2:K2"/>
    <mergeCell ref="I3:K3"/>
    <mergeCell ref="I4:K4"/>
    <mergeCell ref="C10:K10"/>
    <mergeCell ref="A6:K6"/>
    <mergeCell ref="A5:K5"/>
    <mergeCell ref="A1:A4"/>
    <mergeCell ref="B1:H2"/>
    <mergeCell ref="B3:H4"/>
    <mergeCell ref="C7:K7"/>
    <mergeCell ref="A7:B7"/>
    <mergeCell ref="A10:B10"/>
    <mergeCell ref="A8:B8"/>
    <mergeCell ref="C8:K8"/>
    <mergeCell ref="I21:I22"/>
    <mergeCell ref="E22:G22"/>
    <mergeCell ref="K19:K20"/>
    <mergeCell ref="F12:G12"/>
    <mergeCell ref="C12:E12"/>
    <mergeCell ref="A14:K14"/>
    <mergeCell ref="J21:J22"/>
    <mergeCell ref="J19:J20"/>
    <mergeCell ref="I19:I20"/>
    <mergeCell ref="E19:G19"/>
    <mergeCell ref="E20:G20"/>
    <mergeCell ref="E21:G21"/>
    <mergeCell ref="I16:I17"/>
    <mergeCell ref="E17:G17"/>
    <mergeCell ref="E18:G18"/>
    <mergeCell ref="J16:J17"/>
    <mergeCell ref="C16:C17"/>
    <mergeCell ref="B16:B17"/>
    <mergeCell ref="A16:A18"/>
    <mergeCell ref="A9:B9"/>
    <mergeCell ref="C9:K9"/>
    <mergeCell ref="K16:K17"/>
    <mergeCell ref="E16:G16"/>
    <mergeCell ref="D15:G15"/>
    <mergeCell ref="A12:B12"/>
    <mergeCell ref="I15:J15"/>
    <mergeCell ref="H12:K12"/>
    <mergeCell ref="A13:K13"/>
    <mergeCell ref="A11:K11"/>
    <mergeCell ref="A26:K26"/>
    <mergeCell ref="B21:B22"/>
    <mergeCell ref="B19:B20"/>
    <mergeCell ref="C19:C20"/>
    <mergeCell ref="C21:C22"/>
    <mergeCell ref="A19:A22"/>
    <mergeCell ref="E24:G24"/>
    <mergeCell ref="A23:A24"/>
    <mergeCell ref="B23:B24"/>
    <mergeCell ref="C23:C24"/>
    <mergeCell ref="E23:G23"/>
    <mergeCell ref="I23:I24"/>
    <mergeCell ref="J23:J24"/>
    <mergeCell ref="K23:K24"/>
    <mergeCell ref="A25:K25"/>
    <mergeCell ref="K21:K22"/>
  </mergeCell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000-000000000000}">
          <x14:formula1>
            <xm:f>Listas!$F$9:$F$17</xm:f>
          </x14:formula1>
          <xm:sqref>C12</xm:sqref>
        </x14:dataValidation>
        <x14:dataValidation type="list" allowBlank="1" xr:uid="{00000000-0002-0000-0000-000001000000}">
          <x14:formula1>
            <xm:f>Listas!$B$2:$B$4</xm:f>
          </x14:formula1>
          <xm:sqref>H12</xm:sqref>
        </x14:dataValidation>
        <x14:dataValidation type="list" allowBlank="1" xr:uid="{00000000-0002-0000-0000-000002000000}">
          <x14:formula1>
            <xm:f>Listas!$D$9:$D$15</xm:f>
          </x14:formula1>
          <xm:sqref>C10</xm:sqref>
        </x14:dataValidation>
        <x14:dataValidation type="list" allowBlank="1" xr:uid="{00000000-0002-0000-0000-000003000000}">
          <x14:formula1>
            <xm:f>Listas!$E$9:$E$25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4A7D6"/>
    <outlinePr summaryBelow="0" summaryRight="0"/>
  </sheetPr>
  <dimension ref="A1:Q21"/>
  <sheetViews>
    <sheetView showGridLines="0" workbookViewId="0">
      <selection activeCell="N15" sqref="N15"/>
    </sheetView>
  </sheetViews>
  <sheetFormatPr baseColWidth="10" defaultColWidth="14.42578125" defaultRowHeight="15" customHeight="1" x14ac:dyDescent="0.25"/>
  <cols>
    <col min="1" max="1" width="14.85546875" customWidth="1"/>
    <col min="2" max="2" width="31.28515625" customWidth="1"/>
    <col min="3" max="3" width="4.5703125" customWidth="1"/>
    <col min="4" max="15" width="10.7109375" customWidth="1"/>
  </cols>
  <sheetData>
    <row r="1" spans="1:16" ht="18.75" customHeight="1" x14ac:dyDescent="0.25">
      <c r="A1" s="168"/>
      <c r="B1" s="169"/>
      <c r="C1" s="165"/>
      <c r="D1" s="174" t="s">
        <v>0</v>
      </c>
      <c r="E1" s="169"/>
      <c r="F1" s="169"/>
      <c r="G1" s="169"/>
      <c r="H1" s="169"/>
      <c r="I1" s="169"/>
      <c r="J1" s="169"/>
      <c r="K1" s="165"/>
      <c r="L1" s="166" t="s">
        <v>1</v>
      </c>
      <c r="M1" s="154"/>
      <c r="N1" s="154"/>
      <c r="O1" s="161"/>
    </row>
    <row r="2" spans="1:16" ht="18.75" customHeight="1" x14ac:dyDescent="0.25">
      <c r="A2" s="170"/>
      <c r="B2" s="171"/>
      <c r="C2" s="172"/>
      <c r="D2" s="173"/>
      <c r="E2" s="149"/>
      <c r="F2" s="149"/>
      <c r="G2" s="149"/>
      <c r="H2" s="149"/>
      <c r="I2" s="149"/>
      <c r="J2" s="149"/>
      <c r="K2" s="151"/>
      <c r="L2" s="166" t="s">
        <v>2</v>
      </c>
      <c r="M2" s="154"/>
      <c r="N2" s="154"/>
      <c r="O2" s="161"/>
    </row>
    <row r="3" spans="1:16" ht="18.75" customHeight="1" x14ac:dyDescent="0.25">
      <c r="A3" s="170"/>
      <c r="B3" s="171"/>
      <c r="C3" s="172"/>
      <c r="D3" s="174" t="s">
        <v>3</v>
      </c>
      <c r="E3" s="169"/>
      <c r="F3" s="169"/>
      <c r="G3" s="169"/>
      <c r="H3" s="169"/>
      <c r="I3" s="169"/>
      <c r="J3" s="169"/>
      <c r="K3" s="165"/>
      <c r="L3" s="166" t="s">
        <v>4</v>
      </c>
      <c r="M3" s="154"/>
      <c r="N3" s="154"/>
      <c r="O3" s="161"/>
    </row>
    <row r="4" spans="1:16" ht="18.75" customHeight="1" x14ac:dyDescent="0.25">
      <c r="A4" s="173"/>
      <c r="B4" s="149"/>
      <c r="C4" s="151"/>
      <c r="D4" s="173"/>
      <c r="E4" s="149"/>
      <c r="F4" s="149"/>
      <c r="G4" s="149"/>
      <c r="H4" s="149"/>
      <c r="I4" s="149"/>
      <c r="J4" s="149"/>
      <c r="K4" s="151"/>
      <c r="L4" s="166" t="s">
        <v>5</v>
      </c>
      <c r="M4" s="154"/>
      <c r="N4" s="154"/>
      <c r="O4" s="161"/>
    </row>
    <row r="5" spans="1:16" ht="16.5" x14ac:dyDescent="0.3">
      <c r="A5" s="167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61"/>
    </row>
    <row r="6" spans="1:16" ht="21" customHeight="1" x14ac:dyDescent="0.25">
      <c r="A6" s="146" t="s">
        <v>6</v>
      </c>
      <c r="B6" s="154"/>
      <c r="C6" s="154"/>
      <c r="D6" s="161"/>
      <c r="E6" s="162" t="str">
        <f>Identificacion!C7</f>
        <v>Gestión para el mejoramiento del Servicio a la Ciudadanía</v>
      </c>
      <c r="F6" s="154"/>
      <c r="G6" s="154"/>
      <c r="H6" s="154"/>
      <c r="I6" s="154"/>
      <c r="J6" s="154"/>
      <c r="K6" s="154"/>
      <c r="L6" s="154"/>
      <c r="M6" s="154"/>
      <c r="N6" s="154"/>
      <c r="O6" s="161"/>
    </row>
    <row r="7" spans="1:16" ht="21" customHeight="1" x14ac:dyDescent="0.25">
      <c r="A7" s="146" t="s">
        <v>10</v>
      </c>
      <c r="B7" s="154"/>
      <c r="C7" s="154"/>
      <c r="D7" s="161"/>
      <c r="E7" s="163" t="s">
        <v>210</v>
      </c>
      <c r="F7" s="164"/>
      <c r="G7" s="164"/>
      <c r="H7" s="164"/>
      <c r="I7" s="164"/>
      <c r="J7" s="164"/>
      <c r="K7" s="164"/>
      <c r="L7" s="164"/>
      <c r="M7" s="164"/>
      <c r="N7" s="164"/>
      <c r="O7" s="165"/>
    </row>
    <row r="8" spans="1:16" ht="21" customHeight="1" x14ac:dyDescent="0.3">
      <c r="A8" s="146" t="s">
        <v>11</v>
      </c>
      <c r="B8" s="147"/>
      <c r="C8" s="147"/>
      <c r="D8" s="147"/>
      <c r="E8" s="157" t="s">
        <v>234</v>
      </c>
      <c r="F8" s="157"/>
      <c r="G8" s="157"/>
      <c r="H8" s="157"/>
      <c r="I8" s="156" t="s">
        <v>12</v>
      </c>
      <c r="J8" s="156"/>
      <c r="K8" s="156"/>
      <c r="L8" s="158">
        <v>43670</v>
      </c>
      <c r="M8" s="159"/>
      <c r="N8" s="159"/>
      <c r="O8" s="160"/>
    </row>
    <row r="9" spans="1:16" ht="21" customHeight="1" x14ac:dyDescent="0.25">
      <c r="A9" s="146" t="s">
        <v>13</v>
      </c>
      <c r="B9" s="154"/>
      <c r="C9" s="154"/>
      <c r="D9" s="154"/>
      <c r="E9" s="152" t="s">
        <v>211</v>
      </c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1:16" ht="16.5" x14ac:dyDescent="0.25">
      <c r="A10" s="155"/>
      <c r="B10" s="154"/>
      <c r="C10" s="154"/>
      <c r="D10" s="154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51"/>
    </row>
    <row r="11" spans="1:16" ht="21" customHeight="1" x14ac:dyDescent="0.25">
      <c r="A11" s="148" t="s">
        <v>14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</row>
    <row r="12" spans="1:16" ht="27" customHeight="1" x14ac:dyDescent="0.25">
      <c r="A12" s="1" t="s">
        <v>15</v>
      </c>
      <c r="B12" s="150" t="s">
        <v>16</v>
      </c>
      <c r="C12" s="151"/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  <c r="N12" s="2" t="s">
        <v>27</v>
      </c>
      <c r="O12" s="2" t="s">
        <v>28</v>
      </c>
    </row>
    <row r="13" spans="1:16" ht="33" x14ac:dyDescent="0.25">
      <c r="A13" s="143" t="str">
        <f>Identificacion!B16</f>
        <v>1.1 Oportunidad (tiempo promedio de atención)</v>
      </c>
      <c r="B13" s="4" t="str">
        <f>Identificacion!E16</f>
        <v>Cantidad total de peticiones atendidas en el mes</v>
      </c>
      <c r="C13" s="5" t="str">
        <f>Identificacion!D16</f>
        <v>a</v>
      </c>
      <c r="D13" s="6">
        <v>149</v>
      </c>
      <c r="E13" s="51">
        <v>276</v>
      </c>
      <c r="F13" s="51">
        <v>323</v>
      </c>
      <c r="G13" s="51">
        <v>341</v>
      </c>
      <c r="H13" s="69">
        <v>411</v>
      </c>
      <c r="I13" s="51">
        <v>270</v>
      </c>
      <c r="J13" s="51">
        <v>509</v>
      </c>
      <c r="K13" s="51">
        <v>394</v>
      </c>
      <c r="L13" s="51">
        <v>299</v>
      </c>
      <c r="M13" s="51"/>
      <c r="N13" s="51"/>
      <c r="O13" s="51"/>
    </row>
    <row r="14" spans="1:16" ht="33" x14ac:dyDescent="0.25">
      <c r="A14" s="145"/>
      <c r="B14" s="4" t="str">
        <f>Identificacion!E17</f>
        <v>Sumatoria de los días que tomó atender las peticiones</v>
      </c>
      <c r="C14" s="5" t="str">
        <f>Identificacion!D17</f>
        <v>b</v>
      </c>
      <c r="D14" s="67">
        <v>792</v>
      </c>
      <c r="E14" s="67">
        <v>1491</v>
      </c>
      <c r="F14" s="67">
        <v>1472</v>
      </c>
      <c r="G14" s="67">
        <v>2246</v>
      </c>
      <c r="H14" s="69">
        <v>2767</v>
      </c>
      <c r="I14" s="68">
        <v>2062</v>
      </c>
      <c r="J14" s="68">
        <v>3321</v>
      </c>
      <c r="K14" s="68">
        <v>2340</v>
      </c>
      <c r="L14" s="68">
        <v>1998</v>
      </c>
      <c r="M14" s="6"/>
      <c r="N14" s="6"/>
      <c r="O14" s="6"/>
      <c r="P14" s="79"/>
    </row>
    <row r="15" spans="1:16" ht="49.5" x14ac:dyDescent="0.25">
      <c r="A15" s="3" t="str">
        <f>Identificacion!B18</f>
        <v>1.2 Oportunidad (atenciones demoradas)</v>
      </c>
      <c r="B15" s="4" t="str">
        <f>Identificacion!E18</f>
        <v>Cantidad de peticiones atendidas en tiempo superior al promedio (10 días)</v>
      </c>
      <c r="C15" s="5" t="str">
        <f>Identificacion!D18</f>
        <v>c</v>
      </c>
      <c r="D15" s="6">
        <v>35</v>
      </c>
      <c r="E15" s="51">
        <v>28</v>
      </c>
      <c r="F15" s="51">
        <v>25</v>
      </c>
      <c r="G15" s="6">
        <v>57</v>
      </c>
      <c r="H15" s="71">
        <v>150</v>
      </c>
      <c r="I15" s="71">
        <v>80</v>
      </c>
      <c r="J15" s="71">
        <v>109</v>
      </c>
      <c r="K15" s="71">
        <v>86</v>
      </c>
      <c r="L15" s="71">
        <v>84</v>
      </c>
      <c r="M15" s="71"/>
      <c r="N15" s="71"/>
      <c r="O15" s="71"/>
      <c r="P15" s="79"/>
    </row>
    <row r="16" spans="1:16" ht="33" x14ac:dyDescent="0.25">
      <c r="A16" s="143" t="str">
        <f>Identificacion!B19</f>
        <v>2.1 Satisfacción frente a la atención virtual</v>
      </c>
      <c r="B16" s="4" t="str">
        <f>Identificacion!E19</f>
        <v>Cantidad de encuestas de satifacción realizadas virtualmente</v>
      </c>
      <c r="C16" s="5" t="str">
        <f>Identificacion!D19</f>
        <v>a</v>
      </c>
      <c r="D16" s="6">
        <v>22</v>
      </c>
      <c r="E16" s="51">
        <v>25</v>
      </c>
      <c r="F16" s="51">
        <v>34</v>
      </c>
      <c r="G16" s="6">
        <v>37</v>
      </c>
      <c r="H16" s="51">
        <v>31</v>
      </c>
      <c r="I16" s="70">
        <v>7</v>
      </c>
      <c r="J16" s="70">
        <v>9</v>
      </c>
      <c r="K16" s="71">
        <v>34</v>
      </c>
      <c r="L16" s="6">
        <v>16</v>
      </c>
      <c r="M16" s="6"/>
      <c r="N16" s="6"/>
      <c r="O16" s="6"/>
      <c r="P16" s="79"/>
    </row>
    <row r="17" spans="1:17" ht="33" x14ac:dyDescent="0.25">
      <c r="A17" s="145"/>
      <c r="B17" s="4" t="str">
        <f>Identificacion!E20</f>
        <v>Cantidad de encuestas con respuesta regular y mala</v>
      </c>
      <c r="C17" s="5" t="str">
        <f>Identificacion!D20</f>
        <v>b</v>
      </c>
      <c r="D17" s="6">
        <v>0</v>
      </c>
      <c r="E17" s="51">
        <v>0</v>
      </c>
      <c r="F17" s="51">
        <v>4</v>
      </c>
      <c r="G17" s="6">
        <v>4</v>
      </c>
      <c r="H17" s="6">
        <v>5</v>
      </c>
      <c r="I17" s="6">
        <v>0</v>
      </c>
      <c r="J17" s="6">
        <v>0</v>
      </c>
      <c r="K17" s="6">
        <v>9</v>
      </c>
      <c r="L17" s="6">
        <v>1</v>
      </c>
      <c r="M17" s="6"/>
      <c r="N17" s="6"/>
      <c r="O17" s="6"/>
      <c r="P17" s="79"/>
    </row>
    <row r="18" spans="1:17" ht="33" x14ac:dyDescent="0.25">
      <c r="A18" s="143" t="str">
        <f>Identificacion!B21</f>
        <v>2.2 Satisfacción frente a latención presencial</v>
      </c>
      <c r="B18" s="4" t="str">
        <f>Identificacion!E21</f>
        <v>Cantidad de encuestas de satifacción realizadas en puntos presenciales</v>
      </c>
      <c r="C18" s="5" t="str">
        <f>Identificacion!D21</f>
        <v>a</v>
      </c>
      <c r="D18" s="6">
        <v>5</v>
      </c>
      <c r="E18" s="51">
        <v>22</v>
      </c>
      <c r="F18" s="51">
        <v>88</v>
      </c>
      <c r="G18" s="51">
        <v>56</v>
      </c>
      <c r="H18" s="51">
        <v>35</v>
      </c>
      <c r="I18" s="51">
        <v>0</v>
      </c>
      <c r="J18" s="51">
        <v>53</v>
      </c>
      <c r="K18" s="51">
        <v>37</v>
      </c>
      <c r="L18" s="51">
        <v>22</v>
      </c>
      <c r="M18" s="6"/>
      <c r="N18" s="6"/>
      <c r="O18" s="6"/>
      <c r="P18" s="79"/>
      <c r="Q18" s="79"/>
    </row>
    <row r="19" spans="1:17" ht="33" x14ac:dyDescent="0.25">
      <c r="A19" s="144"/>
      <c r="B19" s="4" t="str">
        <f>Identificacion!E22</f>
        <v>Cantidad de encuestas con respuesta regular y mala</v>
      </c>
      <c r="C19" s="5" t="str">
        <f>Identificacion!D22</f>
        <v>b</v>
      </c>
      <c r="D19" s="6">
        <v>0</v>
      </c>
      <c r="E19" s="51">
        <v>0</v>
      </c>
      <c r="F19" s="51">
        <v>1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/>
      <c r="N19" s="6"/>
      <c r="O19" s="6"/>
      <c r="P19" s="79"/>
      <c r="Q19" s="79"/>
    </row>
    <row r="20" spans="1:17" ht="66.75" customHeight="1" x14ac:dyDescent="0.25">
      <c r="A20" s="143" t="str">
        <f>Identificacion!B23</f>
        <v xml:space="preserve">3.1 Trámites y Opas </v>
      </c>
      <c r="B20" s="4" t="str">
        <f>Identificacion!E23</f>
        <v>Cantidad de trámites y Otros procedimientos administrativos (OPAS) gestionados en Sistema Único de Información de trámites (SUIT)</v>
      </c>
      <c r="C20" s="5" t="str">
        <f>Identificacion!D23</f>
        <v>a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1:17" ht="66.75" customHeight="1" x14ac:dyDescent="0.25">
      <c r="A21" s="144"/>
      <c r="B21" s="4" t="str">
        <f>Identificacion!E24</f>
        <v>Cantidad de trámites y Otros procedimientos administrativos (OPAS) idetificados en el inventario de trámites.</v>
      </c>
      <c r="C21" s="5" t="str">
        <f>Identificacion!D24</f>
        <v>b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</sheetData>
  <protectedRanges>
    <protectedRange sqref="L8 E7:E9 D13:O21" name="Rango1"/>
  </protectedRanges>
  <mergeCells count="25">
    <mergeCell ref="A7:D7"/>
    <mergeCell ref="A6:D6"/>
    <mergeCell ref="E6:O6"/>
    <mergeCell ref="E7:O7"/>
    <mergeCell ref="L4:O4"/>
    <mergeCell ref="A5:O5"/>
    <mergeCell ref="A1:C4"/>
    <mergeCell ref="D3:K4"/>
    <mergeCell ref="L1:O1"/>
    <mergeCell ref="L2:O2"/>
    <mergeCell ref="L3:O3"/>
    <mergeCell ref="D1:K2"/>
    <mergeCell ref="A20:A21"/>
    <mergeCell ref="A16:A17"/>
    <mergeCell ref="A18:A19"/>
    <mergeCell ref="A13:A14"/>
    <mergeCell ref="A8:D8"/>
    <mergeCell ref="A11:O11"/>
    <mergeCell ref="B12:C12"/>
    <mergeCell ref="E9:O9"/>
    <mergeCell ref="A9:D9"/>
    <mergeCell ref="A10:O10"/>
    <mergeCell ref="I8:K8"/>
    <mergeCell ref="E8:H8"/>
    <mergeCell ref="L8:O8"/>
  </mergeCells>
  <conditionalFormatting sqref="E7:O7 E8 L8 E9:O9 D13:O19">
    <cfRule type="containsBlanks" dxfId="5" priority="2">
      <formula>LEN(TRIM(D7))=0</formula>
    </cfRule>
  </conditionalFormatting>
  <conditionalFormatting sqref="D20:O21">
    <cfRule type="containsBlanks" dxfId="4" priority="1">
      <formula>LEN(TRIM(D20))=0</formula>
    </cfRule>
  </conditionalFormatting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9CB9C"/>
    <outlinePr summaryBelow="0" summaryRight="0"/>
  </sheetPr>
  <dimension ref="A1:N30"/>
  <sheetViews>
    <sheetView showGridLines="0" tabSelected="1" topLeftCell="A2" workbookViewId="0">
      <selection activeCell="B28" sqref="B28:N28"/>
    </sheetView>
  </sheetViews>
  <sheetFormatPr baseColWidth="10" defaultColWidth="14.42578125" defaultRowHeight="15" customHeight="1" x14ac:dyDescent="0.25"/>
  <cols>
    <col min="1" max="1" width="39" customWidth="1"/>
    <col min="2" max="2" width="11.28515625" customWidth="1"/>
    <col min="3" max="3" width="11.140625" customWidth="1"/>
    <col min="4" max="4" width="18" customWidth="1"/>
    <col min="5" max="14" width="11.140625" customWidth="1"/>
  </cols>
  <sheetData>
    <row r="1" spans="1:14" ht="18.75" customHeight="1" x14ac:dyDescent="0.25">
      <c r="A1" s="168"/>
      <c r="B1" s="165"/>
      <c r="C1" s="174" t="s">
        <v>0</v>
      </c>
      <c r="D1" s="169"/>
      <c r="E1" s="169"/>
      <c r="F1" s="169"/>
      <c r="G1" s="169"/>
      <c r="H1" s="169"/>
      <c r="I1" s="169"/>
      <c r="J1" s="165"/>
      <c r="K1" s="166" t="s">
        <v>1</v>
      </c>
      <c r="L1" s="154"/>
      <c r="M1" s="154"/>
      <c r="N1" s="161"/>
    </row>
    <row r="2" spans="1:14" ht="18.75" customHeight="1" x14ac:dyDescent="0.25">
      <c r="A2" s="170"/>
      <c r="B2" s="172"/>
      <c r="C2" s="173"/>
      <c r="D2" s="149"/>
      <c r="E2" s="149"/>
      <c r="F2" s="149"/>
      <c r="G2" s="149"/>
      <c r="H2" s="149"/>
      <c r="I2" s="149"/>
      <c r="J2" s="151"/>
      <c r="K2" s="166" t="s">
        <v>2</v>
      </c>
      <c r="L2" s="154"/>
      <c r="M2" s="154"/>
      <c r="N2" s="161"/>
    </row>
    <row r="3" spans="1:14" ht="18.75" customHeight="1" x14ac:dyDescent="0.25">
      <c r="A3" s="170"/>
      <c r="B3" s="172"/>
      <c r="C3" s="174" t="s">
        <v>3</v>
      </c>
      <c r="D3" s="169"/>
      <c r="E3" s="169"/>
      <c r="F3" s="169"/>
      <c r="G3" s="169"/>
      <c r="H3" s="169"/>
      <c r="I3" s="169"/>
      <c r="J3" s="165"/>
      <c r="K3" s="166" t="s">
        <v>4</v>
      </c>
      <c r="L3" s="154"/>
      <c r="M3" s="154"/>
      <c r="N3" s="161"/>
    </row>
    <row r="4" spans="1:14" ht="18.75" customHeight="1" x14ac:dyDescent="0.25">
      <c r="A4" s="173"/>
      <c r="B4" s="151"/>
      <c r="C4" s="173"/>
      <c r="D4" s="149"/>
      <c r="E4" s="149"/>
      <c r="F4" s="149"/>
      <c r="G4" s="149"/>
      <c r="H4" s="149"/>
      <c r="I4" s="149"/>
      <c r="J4" s="151"/>
      <c r="K4" s="166" t="s">
        <v>5</v>
      </c>
      <c r="L4" s="154"/>
      <c r="M4" s="154"/>
      <c r="N4" s="161"/>
    </row>
    <row r="5" spans="1:14" ht="7.5" customHeight="1" x14ac:dyDescent="0.3">
      <c r="A5" s="167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61"/>
    </row>
    <row r="6" spans="1:14" ht="16.5" customHeight="1" x14ac:dyDescent="0.25">
      <c r="A6" s="146" t="s">
        <v>6</v>
      </c>
      <c r="B6" s="154"/>
      <c r="C6" s="161"/>
      <c r="D6" s="162" t="str">
        <f>Identificacion!C7</f>
        <v>Gestión para el mejoramiento del Servicio a la Ciudadanía</v>
      </c>
      <c r="E6" s="154"/>
      <c r="F6" s="154"/>
      <c r="G6" s="154"/>
      <c r="H6" s="154"/>
      <c r="I6" s="154"/>
      <c r="J6" s="154"/>
      <c r="K6" s="154"/>
      <c r="L6" s="154"/>
      <c r="M6" s="154"/>
      <c r="N6" s="161"/>
    </row>
    <row r="7" spans="1:14" ht="16.5" customHeight="1" x14ac:dyDescent="0.25">
      <c r="A7" s="146" t="s">
        <v>30</v>
      </c>
      <c r="B7" s="154"/>
      <c r="C7" s="161"/>
      <c r="D7" s="166" t="s">
        <v>210</v>
      </c>
      <c r="E7" s="154"/>
      <c r="F7" s="154"/>
      <c r="G7" s="154"/>
      <c r="H7" s="154"/>
      <c r="I7" s="154"/>
      <c r="J7" s="154"/>
      <c r="K7" s="154"/>
      <c r="L7" s="154"/>
      <c r="M7" s="154"/>
      <c r="N7" s="161"/>
    </row>
    <row r="8" spans="1:14" ht="16.5" customHeight="1" x14ac:dyDescent="0.25">
      <c r="A8" s="155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61"/>
    </row>
    <row r="9" spans="1:14" ht="21" customHeight="1" x14ac:dyDescent="0.25">
      <c r="A9" s="189" t="s">
        <v>34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61"/>
    </row>
    <row r="10" spans="1:14" ht="33" x14ac:dyDescent="0.25">
      <c r="A10" s="7" t="s">
        <v>225</v>
      </c>
      <c r="B10" s="89" t="s">
        <v>226</v>
      </c>
      <c r="C10" s="8" t="s">
        <v>38</v>
      </c>
      <c r="D10" s="9" t="s">
        <v>18</v>
      </c>
      <c r="E10" s="9" t="s">
        <v>19</v>
      </c>
      <c r="F10" s="9" t="s">
        <v>20</v>
      </c>
      <c r="G10" s="9" t="s">
        <v>21</v>
      </c>
      <c r="H10" s="9" t="s">
        <v>22</v>
      </c>
      <c r="I10" s="9" t="s">
        <v>23</v>
      </c>
      <c r="J10" s="9" t="s">
        <v>24</v>
      </c>
      <c r="K10" s="8" t="s">
        <v>39</v>
      </c>
      <c r="L10" s="9" t="s">
        <v>26</v>
      </c>
      <c r="M10" s="9" t="s">
        <v>27</v>
      </c>
      <c r="N10" s="9" t="s">
        <v>28</v>
      </c>
    </row>
    <row r="11" spans="1:14" ht="16.5" x14ac:dyDescent="0.25">
      <c r="A11" s="10" t="str">
        <f>+B20</f>
        <v>Promedio de días hábiles de respuesta</v>
      </c>
      <c r="B11" s="93">
        <v>6.1690106094251176</v>
      </c>
      <c r="C11" s="11">
        <f>IFERROR(Seguimiento!D14/Seguimiento!D13," ")</f>
        <v>5.3154362416107386</v>
      </c>
      <c r="D11" s="11">
        <f>IFERROR(Seguimiento!E14/Seguimiento!E13," ")</f>
        <v>5.4021739130434785</v>
      </c>
      <c r="E11" s="11">
        <f>IFERROR(Seguimiento!F14/Seguimiento!F13," ")</f>
        <v>4.5572755417956659</v>
      </c>
      <c r="F11" s="11">
        <f>IFERROR(Seguimiento!G14/Seguimiento!G13," ")</f>
        <v>6.5865102639296191</v>
      </c>
      <c r="G11" s="11">
        <f>IFERROR(Seguimiento!H14/Seguimiento!H13," ")</f>
        <v>6.7323600973236006</v>
      </c>
      <c r="H11" s="11">
        <f>IFERROR(Seguimiento!I14/Seguimiento!I13," ")</f>
        <v>7.6370370370370368</v>
      </c>
      <c r="I11" s="11">
        <f>IFERROR(Seguimiento!J14/Seguimiento!J13," ")</f>
        <v>6.5245579567779961</v>
      </c>
      <c r="J11" s="11">
        <f>IFERROR(Seguimiento!K14/Seguimiento!K13," ")</f>
        <v>5.9390862944162439</v>
      </c>
      <c r="K11" s="11">
        <f>IFERROR(Seguimiento!L14/Seguimiento!L13," ")</f>
        <v>6.6822742474916392</v>
      </c>
      <c r="L11" s="11" t="str">
        <f>IFERROR(Seguimiento!M14/Seguimiento!M13," ")</f>
        <v xml:space="preserve"> </v>
      </c>
      <c r="M11" s="11" t="str">
        <f>IFERROR(Seguimiento!N14/Seguimiento!N13," ")</f>
        <v xml:space="preserve"> </v>
      </c>
      <c r="N11" s="11" t="str">
        <f>IFERROR(Seguimiento!O14/Seguimiento!O13," ")</f>
        <v xml:space="preserve"> </v>
      </c>
    </row>
    <row r="12" spans="1:14" ht="15.75" customHeight="1" x14ac:dyDescent="0.25">
      <c r="A12" s="78" t="str">
        <f t="shared" ref="A12:A14" si="0">+B21</f>
        <v>% peticiones atendidas en más de 10 días</v>
      </c>
      <c r="B12" s="91">
        <v>0.14236368122378484</v>
      </c>
      <c r="C12" s="12">
        <f>IFERROR(Seguimiento!D15/Seguimiento!D13," ")</f>
        <v>0.2348993288590604</v>
      </c>
      <c r="D12" s="12">
        <f>IFERROR(Seguimiento!E15/Seguimiento!E13," ")</f>
        <v>0.10144927536231885</v>
      </c>
      <c r="E12" s="12">
        <f>IFERROR(Seguimiento!F15/Seguimiento!F13," ")</f>
        <v>7.7399380804953566E-2</v>
      </c>
      <c r="F12" s="12">
        <f>IFERROR(Seguimiento!G15/Seguimiento!G13," ")</f>
        <v>0.16715542521994134</v>
      </c>
      <c r="G12" s="12">
        <f>IFERROR(Seguimiento!H15/Seguimiento!H13," ")</f>
        <v>0.36496350364963503</v>
      </c>
      <c r="H12" s="12">
        <f>IFERROR(Seguimiento!I15/Seguimiento!I13," ")</f>
        <v>0.29629629629629628</v>
      </c>
      <c r="I12" s="12">
        <f>IFERROR(Seguimiento!J15/Seguimiento!J13," ")</f>
        <v>0.21414538310412573</v>
      </c>
      <c r="J12" s="12">
        <f>IFERROR(Seguimiento!K15/Seguimiento!K13," ")</f>
        <v>0.21827411167512689</v>
      </c>
      <c r="K12" s="12">
        <f>IFERROR(Seguimiento!L15/Seguimiento!L13," ")</f>
        <v>0.28093645484949831</v>
      </c>
      <c r="L12" s="12" t="str">
        <f>IFERROR(Seguimiento!M15/Seguimiento!M13," ")</f>
        <v xml:space="preserve"> </v>
      </c>
      <c r="M12" s="12" t="str">
        <f>IFERROR(Seguimiento!N15/Seguimiento!N13," ")</f>
        <v xml:space="preserve"> </v>
      </c>
      <c r="N12" s="12" t="str">
        <f>IFERROR(Seguimiento!O15/Seguimiento!O13," ")</f>
        <v xml:space="preserve"> </v>
      </c>
    </row>
    <row r="13" spans="1:14" ht="15.75" customHeight="1" x14ac:dyDescent="0.25">
      <c r="A13" s="78" t="str">
        <f t="shared" si="0"/>
        <v>% de encuestas virtuales (insatisfacción)</v>
      </c>
      <c r="B13" s="92">
        <v>0.29245283018867924</v>
      </c>
      <c r="C13" s="23">
        <f>IFERROR(Seguimiento!D17/Seguimiento!D16," ")</f>
        <v>0</v>
      </c>
      <c r="D13" s="23">
        <f>IFERROR(Seguimiento!E17/Seguimiento!E16," ")</f>
        <v>0</v>
      </c>
      <c r="E13" s="23">
        <f>IFERROR(Seguimiento!F17/Seguimiento!F16," ")</f>
        <v>0.11764705882352941</v>
      </c>
      <c r="F13" s="23">
        <f>IFERROR(Seguimiento!G17/Seguimiento!G16," ")</f>
        <v>0.10810810810810811</v>
      </c>
      <c r="G13" s="23">
        <f>IFERROR(Seguimiento!H17/Seguimiento!H16," ")</f>
        <v>0.16129032258064516</v>
      </c>
      <c r="H13" s="23">
        <f>IFERROR(Seguimiento!I17/Seguimiento!I16," ")</f>
        <v>0</v>
      </c>
      <c r="I13" s="23">
        <f>IFERROR(Seguimiento!J17/Seguimiento!J16," ")</f>
        <v>0</v>
      </c>
      <c r="J13" s="23">
        <f>IFERROR(Seguimiento!K17/Seguimiento!K16," ")</f>
        <v>0.26470588235294118</v>
      </c>
      <c r="K13" s="23">
        <f>IFERROR(Seguimiento!L17/Seguimiento!L16," ")</f>
        <v>6.25E-2</v>
      </c>
      <c r="L13" s="23" t="str">
        <f>IFERROR(Seguimiento!M17/Seguimiento!M16," ")</f>
        <v xml:space="preserve"> </v>
      </c>
      <c r="M13" s="23" t="str">
        <f>IFERROR(Seguimiento!N17/Seguimiento!N16," ")</f>
        <v xml:space="preserve"> </v>
      </c>
      <c r="N13" s="23" t="str">
        <f>IFERROR(Seguimiento!O17/Seguimiento!O16," ")</f>
        <v xml:space="preserve"> </v>
      </c>
    </row>
    <row r="14" spans="1:14" ht="14.25" customHeight="1" x14ac:dyDescent="0.25">
      <c r="A14" s="78" t="str">
        <f t="shared" si="0"/>
        <v>% de encuestas  presenciales (insatisfacción)</v>
      </c>
      <c r="B14" s="92">
        <v>7.1651090342679122E-2</v>
      </c>
      <c r="C14" s="23">
        <f>IFERROR(Seguimiento!D19/Seguimiento!D18," ")</f>
        <v>0</v>
      </c>
      <c r="D14" s="23">
        <f>IFERROR(Seguimiento!E19/Seguimiento!E18," ")</f>
        <v>0</v>
      </c>
      <c r="E14" s="23">
        <f>IFERROR(Seguimiento!F19/Seguimiento!F18," ")</f>
        <v>1.1363636363636364E-2</v>
      </c>
      <c r="F14" s="23">
        <f>IFERROR(Seguimiento!G19/Seguimiento!G18," ")</f>
        <v>1.7857142857142856E-2</v>
      </c>
      <c r="G14" s="23">
        <f>IFERROR(Seguimiento!H19/Seguimiento!H18," ")</f>
        <v>0</v>
      </c>
      <c r="H14" s="23" t="str">
        <f>IFERROR(Seguimiento!I19/Seguimiento!I18," ")</f>
        <v xml:space="preserve"> </v>
      </c>
      <c r="I14" s="23">
        <f>IFERROR(Seguimiento!J19/Seguimiento!J18," ")</f>
        <v>0</v>
      </c>
      <c r="J14" s="23">
        <f>IFERROR(Seguimiento!K19/Seguimiento!K18," ")</f>
        <v>0</v>
      </c>
      <c r="K14" s="23">
        <f>IFERROR(Seguimiento!L19/Seguimiento!L18," ")</f>
        <v>0</v>
      </c>
      <c r="L14" s="23" t="str">
        <f>IFERROR(Seguimiento!M19/Seguimiento!M18," ")</f>
        <v xml:space="preserve"> </v>
      </c>
      <c r="M14" s="23" t="str">
        <f>IFERROR(Seguimiento!N19/Seguimiento!N18," ")</f>
        <v xml:space="preserve"> </v>
      </c>
      <c r="N14" s="23" t="str">
        <f>IFERROR(Seguimiento!O19/Seguimiento!O18," ")</f>
        <v xml:space="preserve"> </v>
      </c>
    </row>
    <row r="15" spans="1:14" s="79" customFormat="1" ht="14.25" customHeight="1" x14ac:dyDescent="0.25">
      <c r="A15" s="78" t="str">
        <f>+Identificacion!I23</f>
        <v>%  de trámites y OPAS gestionados en el SUIT</v>
      </c>
      <c r="B15" s="92" t="s">
        <v>232</v>
      </c>
      <c r="C15" s="23" t="str">
        <f>IFERROR(Seguimiento!D21/Seguimiento!D20," ")</f>
        <v xml:space="preserve"> </v>
      </c>
      <c r="D15" s="23" t="str">
        <f>IFERROR(Seguimiento!E21/Seguimiento!E20," ")</f>
        <v xml:space="preserve"> </v>
      </c>
      <c r="E15" s="23" t="str">
        <f>IFERROR(Seguimiento!F21/Seguimiento!F20," ")</f>
        <v xml:space="preserve"> </v>
      </c>
      <c r="F15" s="23" t="str">
        <f>IFERROR(Seguimiento!G21/Seguimiento!G20," ")</f>
        <v xml:space="preserve"> </v>
      </c>
      <c r="G15" s="23" t="str">
        <f>IFERROR(Seguimiento!H21/Seguimiento!H20," ")</f>
        <v xml:space="preserve"> </v>
      </c>
      <c r="H15" s="23" t="str">
        <f>IFERROR(Seguimiento!I21/Seguimiento!I20," ")</f>
        <v xml:space="preserve"> </v>
      </c>
      <c r="I15" s="23" t="str">
        <f>IFERROR(Seguimiento!J21/Seguimiento!J20," ")</f>
        <v xml:space="preserve"> </v>
      </c>
      <c r="J15" s="23" t="str">
        <f>IFERROR(Seguimiento!K21/Seguimiento!K20," ")</f>
        <v xml:space="preserve"> </v>
      </c>
      <c r="K15" s="23" t="str">
        <f>IFERROR(Seguimiento!L21/Seguimiento!L20," ")</f>
        <v xml:space="preserve"> </v>
      </c>
      <c r="L15" s="23" t="str">
        <f>IFERROR(Seguimiento!M21/Seguimiento!M20," ")</f>
        <v xml:space="preserve"> </v>
      </c>
      <c r="M15" s="23" t="str">
        <f>IFERROR(Seguimiento!N21/Seguimiento!N20," ")</f>
        <v xml:space="preserve"> </v>
      </c>
      <c r="N15" s="23" t="str">
        <f>IFERROR(Seguimiento!O21/Seguimiento!O20," ")</f>
        <v xml:space="preserve"> </v>
      </c>
    </row>
    <row r="16" spans="1:14" ht="14.25" customHeight="1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6.5" x14ac:dyDescent="0.3">
      <c r="A17" s="189" t="s">
        <v>223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7"/>
    </row>
    <row r="18" spans="1:14" ht="16.5" customHeight="1" x14ac:dyDescent="0.3">
      <c r="A18" s="175" t="s">
        <v>97</v>
      </c>
      <c r="B18" s="176"/>
      <c r="C18" s="176"/>
      <c r="D18" s="176"/>
      <c r="E18" s="176"/>
      <c r="F18" s="176"/>
      <c r="G18" s="177"/>
      <c r="H18" s="196" t="s">
        <v>102</v>
      </c>
      <c r="I18" s="176"/>
      <c r="J18" s="176"/>
      <c r="K18" s="177"/>
      <c r="L18" s="197" t="s">
        <v>224</v>
      </c>
      <c r="M18" s="176"/>
      <c r="N18" s="177"/>
    </row>
    <row r="19" spans="1:14" ht="27" customHeight="1" x14ac:dyDescent="0.3">
      <c r="A19" s="83" t="s">
        <v>36</v>
      </c>
      <c r="B19" s="178" t="s">
        <v>225</v>
      </c>
      <c r="C19" s="179"/>
      <c r="D19" s="180"/>
      <c r="E19" s="84" t="s">
        <v>103</v>
      </c>
      <c r="F19" s="85" t="s">
        <v>104</v>
      </c>
      <c r="G19" s="86" t="s">
        <v>110</v>
      </c>
      <c r="H19" s="87" t="s">
        <v>111</v>
      </c>
      <c r="I19" s="87" t="s">
        <v>113</v>
      </c>
      <c r="J19" s="87" t="s">
        <v>114</v>
      </c>
      <c r="K19" s="87" t="s">
        <v>122</v>
      </c>
      <c r="L19" s="88" t="s">
        <v>123</v>
      </c>
      <c r="M19" s="185" t="s">
        <v>127</v>
      </c>
      <c r="N19" s="180"/>
    </row>
    <row r="20" spans="1:14" ht="16.5" x14ac:dyDescent="0.3">
      <c r="A20" s="49" t="str">
        <f>+Identificacion!B16</f>
        <v>1.1 Oportunidad (tiempo promedio de atención)</v>
      </c>
      <c r="B20" s="184" t="str">
        <f>Identificacion!I16</f>
        <v>Promedio de días hábiles de respuesta</v>
      </c>
      <c r="C20" s="176"/>
      <c r="D20" s="177"/>
      <c r="E20" s="51" t="s">
        <v>144</v>
      </c>
      <c r="F20" s="51" t="s">
        <v>148</v>
      </c>
      <c r="G20" s="51" t="s">
        <v>149</v>
      </c>
      <c r="H20" s="64">
        <f>IFERROR(SUM(Seguimiento!D14:F14)/SUM(Seguimiento!D13:F13)," ")</f>
        <v>5.0200534759358293</v>
      </c>
      <c r="I20" s="64">
        <f>IF(Seguimiento!I13=0," ",IFERROR(SUM(Seguimiento!G14:I14)/SUM(Seguimiento!G13:I13)," "))</f>
        <v>6.9227005870841491</v>
      </c>
      <c r="J20" s="64">
        <f>IF(Seguimiento!L13=0," ",IFERROR(SUM(Seguimiento!J14:L14)/SUM(Seguimiento!J13:L13)," "))</f>
        <v>6.3718801996672214</v>
      </c>
      <c r="K20" s="64" t="str">
        <f>IF(Seguimiento!O13=0," ",IFERROR(SUM(Seguimiento!M14:O14)/SUM(Seguimiento!M13:O13)," "))</f>
        <v xml:space="preserve"> </v>
      </c>
      <c r="L20" s="62"/>
      <c r="M20" s="182" t="s">
        <v>85</v>
      </c>
      <c r="N20" s="183"/>
    </row>
    <row r="21" spans="1:14" ht="16.5" x14ac:dyDescent="0.3">
      <c r="A21" s="49" t="str">
        <f>+Identificacion!B18</f>
        <v>1.2 Oportunidad (atenciones demoradas)</v>
      </c>
      <c r="B21" s="184" t="str">
        <f>Identificacion!I18</f>
        <v>% peticiones atendidas en más de 10 días</v>
      </c>
      <c r="C21" s="176"/>
      <c r="D21" s="177"/>
      <c r="E21" s="5" t="s">
        <v>171</v>
      </c>
      <c r="F21" s="63" t="s">
        <v>209</v>
      </c>
      <c r="G21" s="5" t="s">
        <v>172</v>
      </c>
      <c r="H21" s="65">
        <f>IFERROR(SUM(Seguimiento!D15:F15)/SUM(Seguimiento!D13:F13)," ")</f>
        <v>0.11764705882352941</v>
      </c>
      <c r="I21" s="65">
        <f>IF(Seguimiento!I13=0," ",IFERROR(SUM(Seguimiento!G15:I15)/SUM(Seguimiento!G13:I13)," "))</f>
        <v>0.28082191780821919</v>
      </c>
      <c r="J21" s="65">
        <f>IF(Seguimiento!L13=0," ",IFERROR(SUM(Seguimiento!J15:L15)/SUM(Seguimiento!J13:L13)," "))</f>
        <v>0.23211314475873543</v>
      </c>
      <c r="K21" s="66" t="str">
        <f>IF(Seguimiento!O13=0," ",IFERROR(SUM(Seguimiento!M15:O15)/SUM(Seguimiento!M13:O13)," "))</f>
        <v xml:space="preserve"> </v>
      </c>
      <c r="L21" s="62"/>
      <c r="M21" s="182" t="s">
        <v>85</v>
      </c>
      <c r="N21" s="183"/>
    </row>
    <row r="22" spans="1:14" ht="16.5" x14ac:dyDescent="0.3">
      <c r="A22" s="49" t="str">
        <f>+Identificacion!B19</f>
        <v>2.1 Satisfacción frente a la atención virtual</v>
      </c>
      <c r="B22" s="181" t="str">
        <f>Identificacion!I19</f>
        <v>% de encuestas virtuales (insatisfacción)</v>
      </c>
      <c r="C22" s="176"/>
      <c r="D22" s="177"/>
      <c r="E22" s="51" t="s">
        <v>173</v>
      </c>
      <c r="F22" s="51" t="s">
        <v>174</v>
      </c>
      <c r="G22" s="51" t="s">
        <v>175</v>
      </c>
      <c r="H22" s="65">
        <f>IFERROR(SUM(Seguimiento!D17:F17)/SUM(Seguimiento!D16:F16)," ")</f>
        <v>4.9382716049382713E-2</v>
      </c>
      <c r="I22" s="65">
        <f>IF(Seguimiento!I16=0," ",IFERROR(SUM(Seguimiento!G17:I17)/SUM(Seguimiento!G16:I16)," "))</f>
        <v>0.12</v>
      </c>
      <c r="J22" s="65">
        <f>IF(Seguimiento!L16=0," ",IFERROR(SUM(Seguimiento!J17:L17)/SUM(Seguimiento!J16:L16)," "))</f>
        <v>0.16949152542372881</v>
      </c>
      <c r="K22" s="66" t="str">
        <f>IF(Seguimiento!O16=0," ",IFERROR(SUM(Seguimiento!M17:O17)/SUM(Seguimiento!M16:O16)," "))</f>
        <v xml:space="preserve"> </v>
      </c>
      <c r="L22" s="62"/>
      <c r="M22" s="182" t="s">
        <v>85</v>
      </c>
      <c r="N22" s="183"/>
    </row>
    <row r="23" spans="1:14" ht="16.5" x14ac:dyDescent="0.3">
      <c r="A23" s="49" t="str">
        <f>+Identificacion!B21</f>
        <v>2.2 Satisfacción frente a latención presencial</v>
      </c>
      <c r="B23" s="181" t="str">
        <f>Identificacion!I21</f>
        <v>% de encuestas  presenciales (insatisfacción)</v>
      </c>
      <c r="C23" s="176"/>
      <c r="D23" s="177"/>
      <c r="E23" s="54" t="s">
        <v>173</v>
      </c>
      <c r="F23" s="55" t="s">
        <v>174</v>
      </c>
      <c r="G23" s="56" t="s">
        <v>175</v>
      </c>
      <c r="H23" s="65">
        <f>IFERROR(SUM(Seguimiento!D19:F19)/SUM(Seguimiento!D18:F18)," ")</f>
        <v>8.6956521739130436E-3</v>
      </c>
      <c r="I23" s="65" t="str">
        <f>IF(Seguimiento!I19=0," ",IFERROR(SUM(Seguimiento!G19:I19)/SUM(Seguimiento!G18:I18)," "))</f>
        <v xml:space="preserve"> </v>
      </c>
      <c r="J23" s="65">
        <f>IF(Seguimiento!L18=0," ",IFERROR(SUM(Seguimiento!J19:L19)/SUM(Seguimiento!J18:L18)," "))</f>
        <v>0</v>
      </c>
      <c r="K23" s="66" t="str">
        <f>IF(Seguimiento!O18=0," ",IFERROR(SUM(Seguimiento!M19:O19)/SUM(Seguimiento!M18:O18)," "))</f>
        <v xml:space="preserve"> </v>
      </c>
      <c r="L23" s="62"/>
      <c r="M23" s="182" t="s">
        <v>85</v>
      </c>
      <c r="N23" s="183"/>
    </row>
    <row r="24" spans="1:14" ht="16.5" x14ac:dyDescent="0.3">
      <c r="A24" s="49" t="str">
        <f>+Identificacion!B23</f>
        <v xml:space="preserve">3.1 Trámites y Opas </v>
      </c>
      <c r="B24" s="181" t="str">
        <f>+A15</f>
        <v>%  de trámites y OPAS gestionados en el SUIT</v>
      </c>
      <c r="C24" s="176"/>
      <c r="D24" s="177"/>
      <c r="E24" s="54" t="s">
        <v>232</v>
      </c>
      <c r="F24" s="55" t="s">
        <v>232</v>
      </c>
      <c r="G24" s="56" t="s">
        <v>232</v>
      </c>
      <c r="H24" s="65"/>
      <c r="I24" s="65"/>
      <c r="J24" s="65"/>
      <c r="K24" s="66"/>
      <c r="L24" s="62"/>
      <c r="M24" s="182"/>
      <c r="N24" s="183"/>
    </row>
    <row r="25" spans="1:14" s="79" customFormat="1" ht="16.5" x14ac:dyDescent="0.3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1:14" ht="16.5" x14ac:dyDescent="0.25">
      <c r="A26" s="190" t="s">
        <v>201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</row>
    <row r="27" spans="1:14" ht="66.75" customHeight="1" x14ac:dyDescent="0.25">
      <c r="A27" s="82" t="str">
        <f t="shared" ref="A27:A30" si="1">A11</f>
        <v>Promedio de días hábiles de respuesta</v>
      </c>
      <c r="B27" s="191" t="s">
        <v>238</v>
      </c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3"/>
    </row>
    <row r="28" spans="1:14" ht="60" customHeight="1" x14ac:dyDescent="0.25">
      <c r="A28" s="80" t="str">
        <f t="shared" si="1"/>
        <v>% peticiones atendidas en más de 10 días</v>
      </c>
      <c r="B28" s="186" t="s">
        <v>235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</row>
    <row r="29" spans="1:14" ht="39" customHeight="1" x14ac:dyDescent="0.25">
      <c r="A29" s="81" t="str">
        <f t="shared" si="1"/>
        <v>% de encuestas virtuales (insatisfacción)</v>
      </c>
      <c r="B29" s="186" t="s">
        <v>236</v>
      </c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5"/>
    </row>
    <row r="30" spans="1:14" ht="39" customHeight="1" x14ac:dyDescent="0.25">
      <c r="A30" s="81" t="str">
        <f t="shared" si="1"/>
        <v>% de encuestas  presenciales (insatisfacción)</v>
      </c>
      <c r="B30" s="186" t="s">
        <v>237</v>
      </c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8"/>
    </row>
  </sheetData>
  <protectedRanges>
    <protectedRange sqref="D7 L20:N23" name="Rango1"/>
    <protectedRange sqref="B27:N27" name="Rango1_1"/>
    <protectedRange sqref="B28:N28" name="Rango1_2"/>
    <protectedRange sqref="B29:N29" name="Rango1_3"/>
    <protectedRange sqref="B30:N30" name="Rango1_4"/>
  </protectedRanges>
  <mergeCells count="35">
    <mergeCell ref="D6:N6"/>
    <mergeCell ref="A5:N5"/>
    <mergeCell ref="A6:C6"/>
    <mergeCell ref="B30:N30"/>
    <mergeCell ref="B21:D21"/>
    <mergeCell ref="M21:N21"/>
    <mergeCell ref="A9:N9"/>
    <mergeCell ref="A8:N8"/>
    <mergeCell ref="A26:N26"/>
    <mergeCell ref="B27:N27"/>
    <mergeCell ref="B28:N28"/>
    <mergeCell ref="B29:N29"/>
    <mergeCell ref="H18:K18"/>
    <mergeCell ref="L18:N18"/>
    <mergeCell ref="A17:N17"/>
    <mergeCell ref="M23:N23"/>
    <mergeCell ref="K4:N4"/>
    <mergeCell ref="K3:N3"/>
    <mergeCell ref="A1:B4"/>
    <mergeCell ref="C1:J2"/>
    <mergeCell ref="C3:J4"/>
    <mergeCell ref="K1:N1"/>
    <mergeCell ref="K2:N2"/>
    <mergeCell ref="A18:G18"/>
    <mergeCell ref="B19:D19"/>
    <mergeCell ref="B24:D24"/>
    <mergeCell ref="M24:N24"/>
    <mergeCell ref="D7:N7"/>
    <mergeCell ref="A7:C7"/>
    <mergeCell ref="M22:N22"/>
    <mergeCell ref="B23:D23"/>
    <mergeCell ref="B22:D22"/>
    <mergeCell ref="B20:D20"/>
    <mergeCell ref="M20:N20"/>
    <mergeCell ref="M19:N19"/>
  </mergeCells>
  <conditionalFormatting sqref="B27:N27">
    <cfRule type="containsBlanks" dxfId="3" priority="4">
      <formula>LEN(TRIM(B27))=0</formula>
    </cfRule>
  </conditionalFormatting>
  <conditionalFormatting sqref="B28:N28">
    <cfRule type="containsBlanks" dxfId="2" priority="3">
      <formula>LEN(TRIM(B28))=0</formula>
    </cfRule>
  </conditionalFormatting>
  <conditionalFormatting sqref="B29:N29">
    <cfRule type="containsBlanks" dxfId="1" priority="2">
      <formula>LEN(TRIM(B29))=0</formula>
    </cfRule>
  </conditionalFormatting>
  <conditionalFormatting sqref="B30:N30">
    <cfRule type="containsBlanks" dxfId="0" priority="1">
      <formula>LEN(TRIM(B30))=0</formula>
    </cfRule>
  </conditionalFormatting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200-000000000000}">
          <x14:formula1>
            <xm:f>Listas!$A$19:$A$20</xm:f>
          </x14:formula1>
          <xm:sqref>L20:L23</xm:sqref>
        </x14:dataValidation>
        <x14:dataValidation type="list" allowBlank="1" xr:uid="{00000000-0002-0000-0200-000001000000}">
          <x14:formula1>
            <xm:f>Listas!$C$2:$C$5</xm:f>
          </x14:formula1>
          <xm:sqref>M20:M23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20" customWidth="1"/>
    <col min="2" max="2" width="38" customWidth="1"/>
    <col min="3" max="3" width="59.42578125" customWidth="1"/>
    <col min="4" max="4" width="77.140625" customWidth="1"/>
    <col min="5" max="5" width="47.28515625" customWidth="1"/>
    <col min="6" max="6" width="34.42578125" customWidth="1"/>
    <col min="7" max="7" width="11.42578125" customWidth="1"/>
    <col min="8" max="26" width="10.7109375" customWidth="1"/>
  </cols>
  <sheetData>
    <row r="1" spans="1:26" ht="34.5" customHeight="1" x14ac:dyDescent="0.3">
      <c r="A1" s="13" t="s">
        <v>51</v>
      </c>
      <c r="B1" s="14" t="s">
        <v>52</v>
      </c>
      <c r="C1" s="15" t="s">
        <v>53</v>
      </c>
      <c r="D1" s="16" t="s">
        <v>54</v>
      </c>
      <c r="E1" s="17" t="s">
        <v>55</v>
      </c>
      <c r="F1" s="18"/>
      <c r="G1" s="19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6.5" customHeight="1" x14ac:dyDescent="0.3">
      <c r="A2" s="21" t="s">
        <v>57</v>
      </c>
      <c r="B2" s="22" t="s">
        <v>58</v>
      </c>
      <c r="C2" s="24" t="s">
        <v>60</v>
      </c>
      <c r="D2" s="25" t="s">
        <v>64</v>
      </c>
      <c r="E2" s="26" t="s">
        <v>66</v>
      </c>
      <c r="F2" s="27"/>
      <c r="G2" s="19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6.5" customHeight="1" x14ac:dyDescent="0.3">
      <c r="A3" s="28" t="s">
        <v>69</v>
      </c>
      <c r="B3" s="29" t="s">
        <v>42</v>
      </c>
      <c r="C3" s="24" t="s">
        <v>74</v>
      </c>
      <c r="D3" s="25" t="s">
        <v>75</v>
      </c>
      <c r="E3" s="26" t="s">
        <v>76</v>
      </c>
      <c r="F3" s="3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6.5" customHeight="1" x14ac:dyDescent="0.3">
      <c r="A4" s="21" t="s">
        <v>77</v>
      </c>
      <c r="B4" s="29" t="s">
        <v>78</v>
      </c>
      <c r="C4" s="31" t="s">
        <v>79</v>
      </c>
      <c r="D4" s="32" t="s">
        <v>81</v>
      </c>
      <c r="E4" s="26" t="s">
        <v>82</v>
      </c>
      <c r="F4" s="27"/>
      <c r="G4" s="1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6.5" customHeight="1" x14ac:dyDescent="0.3">
      <c r="A5" s="33" t="s">
        <v>83</v>
      </c>
      <c r="B5" s="34"/>
      <c r="C5" s="31" t="s">
        <v>85</v>
      </c>
      <c r="D5" s="25" t="s">
        <v>86</v>
      </c>
      <c r="E5" s="27"/>
      <c r="F5" s="27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6.5" customHeight="1" x14ac:dyDescent="0.3">
      <c r="A6" s="35" t="s">
        <v>87</v>
      </c>
      <c r="B6" s="20"/>
      <c r="C6" s="36"/>
      <c r="D6" s="25" t="s">
        <v>88</v>
      </c>
      <c r="E6" s="37"/>
      <c r="F6" s="27"/>
      <c r="G6" s="1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6.5" customHeight="1" x14ac:dyDescent="0.3">
      <c r="A7" s="39" t="s">
        <v>89</v>
      </c>
      <c r="B7" s="20"/>
      <c r="C7" s="40"/>
      <c r="D7" s="41"/>
      <c r="E7" s="30"/>
      <c r="F7" s="27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6.5" customHeight="1" x14ac:dyDescent="0.3">
      <c r="A8" s="39" t="s">
        <v>90</v>
      </c>
      <c r="B8" s="42" t="s">
        <v>91</v>
      </c>
      <c r="C8" s="43" t="s">
        <v>92</v>
      </c>
      <c r="D8" s="44" t="s">
        <v>94</v>
      </c>
      <c r="E8" s="45" t="s">
        <v>96</v>
      </c>
      <c r="F8" s="45" t="s">
        <v>98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6.5" customHeight="1" x14ac:dyDescent="0.3">
      <c r="A9" s="20"/>
      <c r="B9" s="20" t="s">
        <v>99</v>
      </c>
      <c r="C9" s="20" t="s">
        <v>100</v>
      </c>
      <c r="D9" s="46" t="s">
        <v>101</v>
      </c>
      <c r="E9" s="47" t="s">
        <v>105</v>
      </c>
      <c r="F9" s="20" t="s">
        <v>106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6.5" customHeight="1" x14ac:dyDescent="0.3">
      <c r="A10" s="20"/>
      <c r="B10" s="20" t="s">
        <v>107</v>
      </c>
      <c r="C10" s="20" t="s">
        <v>108</v>
      </c>
      <c r="D10" s="48" t="s">
        <v>109</v>
      </c>
      <c r="E10" s="47" t="s">
        <v>115</v>
      </c>
      <c r="F10" s="20" t="s">
        <v>116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6.5" customHeight="1" x14ac:dyDescent="0.3">
      <c r="A11" s="20"/>
      <c r="B11" s="20" t="s">
        <v>117</v>
      </c>
      <c r="C11" s="20" t="s">
        <v>118</v>
      </c>
      <c r="D11" s="46" t="s">
        <v>119</v>
      </c>
      <c r="E11" s="47" t="s">
        <v>120</v>
      </c>
      <c r="F11" s="20" t="s">
        <v>121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6.5" customHeight="1" x14ac:dyDescent="0.3">
      <c r="A12" s="20"/>
      <c r="B12" s="20" t="s">
        <v>124</v>
      </c>
      <c r="C12" s="20" t="s">
        <v>125</v>
      </c>
      <c r="D12" s="46" t="s">
        <v>126</v>
      </c>
      <c r="E12" s="47" t="s">
        <v>32</v>
      </c>
      <c r="F12" s="20" t="s">
        <v>128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6.5" customHeight="1" x14ac:dyDescent="0.3">
      <c r="A13" s="20"/>
      <c r="B13" s="20" t="s">
        <v>129</v>
      </c>
      <c r="C13" s="20" t="s">
        <v>130</v>
      </c>
      <c r="D13" s="46" t="s">
        <v>131</v>
      </c>
      <c r="E13" s="47" t="s">
        <v>132</v>
      </c>
      <c r="F13" s="20" t="s">
        <v>40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6.5" customHeight="1" x14ac:dyDescent="0.3">
      <c r="A14" s="20"/>
      <c r="B14" s="20" t="s">
        <v>133</v>
      </c>
      <c r="C14" s="20" t="s">
        <v>134</v>
      </c>
      <c r="D14" s="46" t="s">
        <v>135</v>
      </c>
      <c r="E14" s="47" t="s">
        <v>136</v>
      </c>
      <c r="F14" s="20" t="s">
        <v>137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6.5" customHeight="1" x14ac:dyDescent="0.3">
      <c r="A15" s="20"/>
      <c r="B15" s="20" t="s">
        <v>138</v>
      </c>
      <c r="C15" s="20" t="s">
        <v>139</v>
      </c>
      <c r="D15" s="46" t="s">
        <v>140</v>
      </c>
      <c r="E15" s="47" t="s">
        <v>141</v>
      </c>
      <c r="F15" s="20" t="s">
        <v>142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6.5" customHeight="1" x14ac:dyDescent="0.3">
      <c r="A16" s="20"/>
      <c r="B16" s="20"/>
      <c r="C16" s="20" t="s">
        <v>143</v>
      </c>
      <c r="D16" s="50"/>
      <c r="E16" s="47" t="s">
        <v>145</v>
      </c>
      <c r="F16" s="20" t="s">
        <v>146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6.5" customHeight="1" x14ac:dyDescent="0.3">
      <c r="A17" s="20"/>
      <c r="B17" s="20"/>
      <c r="C17" s="20" t="s">
        <v>147</v>
      </c>
      <c r="D17" s="20"/>
      <c r="E17" s="47" t="s">
        <v>150</v>
      </c>
      <c r="F17" s="20" t="s">
        <v>151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6.5" customHeight="1" x14ac:dyDescent="0.3">
      <c r="A18" s="52" t="s">
        <v>152</v>
      </c>
      <c r="B18" s="20"/>
      <c r="C18" s="20" t="s">
        <v>153</v>
      </c>
      <c r="D18" s="20"/>
      <c r="E18" s="47" t="s">
        <v>154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6.5" customHeight="1" x14ac:dyDescent="0.3">
      <c r="A19" s="53" t="s">
        <v>155</v>
      </c>
      <c r="B19" s="20"/>
      <c r="C19" s="20" t="s">
        <v>156</v>
      </c>
      <c r="D19" s="20"/>
      <c r="E19" s="47" t="s">
        <v>157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6.5" customHeight="1" x14ac:dyDescent="0.3">
      <c r="A20" s="53" t="s">
        <v>158</v>
      </c>
      <c r="B20" s="20"/>
      <c r="C20" s="20" t="s">
        <v>159</v>
      </c>
      <c r="D20" s="20"/>
      <c r="E20" s="47" t="s">
        <v>160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6.5" customHeight="1" x14ac:dyDescent="0.3">
      <c r="A21" s="20"/>
      <c r="B21" s="20"/>
      <c r="C21" s="20" t="s">
        <v>161</v>
      </c>
      <c r="D21" s="20"/>
      <c r="E21" s="47" t="s">
        <v>162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6.5" customHeight="1" x14ac:dyDescent="0.3">
      <c r="A22" s="20"/>
      <c r="B22" s="20"/>
      <c r="C22" s="20" t="s">
        <v>163</v>
      </c>
      <c r="D22" s="20"/>
      <c r="E22" s="47" t="s">
        <v>164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6.5" customHeight="1" x14ac:dyDescent="0.3">
      <c r="A23" s="20"/>
      <c r="B23" s="20"/>
      <c r="C23" s="20" t="s">
        <v>165</v>
      </c>
      <c r="D23" s="20"/>
      <c r="E23" s="47" t="s">
        <v>166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6.5" customHeight="1" x14ac:dyDescent="0.3">
      <c r="A24" s="20"/>
      <c r="B24" s="20"/>
      <c r="C24" s="20" t="s">
        <v>167</v>
      </c>
      <c r="D24" s="53"/>
      <c r="E24" s="47" t="s">
        <v>168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6.5" customHeight="1" x14ac:dyDescent="0.3">
      <c r="A25" s="20"/>
      <c r="B25" s="20"/>
      <c r="C25" s="20"/>
      <c r="D25" s="53"/>
      <c r="E25" s="47" t="s">
        <v>169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6.5" customHeight="1" x14ac:dyDescent="0.3">
      <c r="A26" s="20"/>
      <c r="B26" s="20" t="s">
        <v>170</v>
      </c>
      <c r="C26" s="20">
        <v>2018</v>
      </c>
      <c r="D26" s="53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6.5" customHeight="1" x14ac:dyDescent="0.3">
      <c r="A27" s="20"/>
      <c r="B27" s="20"/>
      <c r="C27" s="20">
        <v>2019</v>
      </c>
      <c r="D27" s="53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6.5" customHeight="1" x14ac:dyDescent="0.3">
      <c r="A28" s="20"/>
      <c r="B28" s="20"/>
      <c r="C28" s="20">
        <v>2020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6.5" customHeight="1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6.5" customHeight="1" x14ac:dyDescent="0.3">
      <c r="A30" s="20"/>
      <c r="B30" s="20" t="s">
        <v>176</v>
      </c>
      <c r="C30" s="20" t="s">
        <v>177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6.5" customHeight="1" x14ac:dyDescent="0.3">
      <c r="A31" s="20"/>
      <c r="B31" s="20"/>
      <c r="C31" s="20" t="s">
        <v>178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6.5" customHeight="1" x14ac:dyDescent="0.3">
      <c r="A32" s="20"/>
      <c r="B32" s="20"/>
      <c r="C32" s="20" t="s">
        <v>179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6.5" customHeight="1" x14ac:dyDescent="0.3">
      <c r="A33" s="20"/>
      <c r="B33" s="20"/>
      <c r="C33" s="20" t="s">
        <v>180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6.5" customHeight="1" x14ac:dyDescent="0.3">
      <c r="A34" s="20"/>
      <c r="B34" s="20"/>
      <c r="C34" s="20" t="s">
        <v>181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6.5" customHeight="1" x14ac:dyDescent="0.3">
      <c r="A35" s="20"/>
      <c r="B35" s="20"/>
      <c r="C35" s="20" t="s">
        <v>182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6.5" customHeight="1" x14ac:dyDescent="0.3">
      <c r="A36" s="20"/>
      <c r="B36" s="20"/>
      <c r="C36" s="20" t="s">
        <v>183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6.5" customHeight="1" x14ac:dyDescent="0.3">
      <c r="A37" s="20"/>
      <c r="B37" s="20"/>
      <c r="C37" s="20" t="s">
        <v>184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6.5" customHeight="1" x14ac:dyDescent="0.3">
      <c r="A38" s="20"/>
      <c r="B38" s="20"/>
      <c r="C38" s="20" t="s">
        <v>185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6.5" customHeight="1" x14ac:dyDescent="0.3">
      <c r="A39" s="20"/>
      <c r="B39" s="20"/>
      <c r="C39" s="20" t="s">
        <v>186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6.5" customHeight="1" x14ac:dyDescent="0.3">
      <c r="A40" s="20"/>
      <c r="B40" s="20"/>
      <c r="C40" s="20" t="s">
        <v>187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6.5" customHeight="1" x14ac:dyDescent="0.3">
      <c r="A41" s="20"/>
      <c r="B41" s="20"/>
      <c r="C41" s="20" t="s">
        <v>188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6.5" customHeight="1" x14ac:dyDescent="0.3">
      <c r="A42" s="20"/>
      <c r="B42" s="20"/>
      <c r="C42" s="20" t="s">
        <v>189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6.5" customHeight="1" x14ac:dyDescent="0.3">
      <c r="A43" s="20"/>
      <c r="B43" s="20"/>
      <c r="C43" s="20" t="s">
        <v>190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6.5" customHeight="1" x14ac:dyDescent="0.3">
      <c r="A44" s="20"/>
      <c r="B44" s="20"/>
      <c r="C44" s="20" t="s">
        <v>191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6.5" customHeight="1" x14ac:dyDescent="0.3">
      <c r="A45" s="20"/>
      <c r="B45" s="20"/>
      <c r="C45" s="20" t="s">
        <v>192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6.5" customHeight="1" x14ac:dyDescent="0.3">
      <c r="A46" s="20"/>
      <c r="B46" s="20"/>
      <c r="C46" s="20" t="s">
        <v>193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6.5" customHeight="1" x14ac:dyDescent="0.3">
      <c r="A47" s="20"/>
      <c r="B47" s="20"/>
      <c r="C47" s="20" t="s">
        <v>194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6.5" customHeight="1" x14ac:dyDescent="0.3">
      <c r="A48" s="20"/>
      <c r="B48" s="20"/>
      <c r="C48" s="20" t="s">
        <v>195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6.5" customHeight="1" x14ac:dyDescent="0.3">
      <c r="A49" s="20"/>
      <c r="B49" s="20"/>
      <c r="C49" s="20" t="s">
        <v>196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6.5" customHeight="1" x14ac:dyDescent="0.3">
      <c r="A50" s="20"/>
      <c r="B50" s="20"/>
      <c r="C50" s="20" t="s">
        <v>197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6.5" customHeight="1" x14ac:dyDescent="0.3">
      <c r="A51" s="20"/>
      <c r="B51" s="20"/>
      <c r="C51" s="20" t="s">
        <v>198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6.5" customHeight="1" x14ac:dyDescent="0.3">
      <c r="A52" s="20"/>
      <c r="B52" s="20"/>
      <c r="C52" s="20" t="s">
        <v>199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6.5" customHeight="1" x14ac:dyDescent="0.3">
      <c r="A53" s="20"/>
      <c r="B53" s="20"/>
      <c r="C53" s="20" t="s">
        <v>200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6.5" customHeight="1" x14ac:dyDescent="0.3">
      <c r="A54" s="20"/>
      <c r="B54" s="20"/>
      <c r="C54" s="20" t="s">
        <v>202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6.5" customHeight="1" x14ac:dyDescent="0.3">
      <c r="A55" s="20"/>
      <c r="B55" s="20"/>
      <c r="C55" s="20" t="s">
        <v>203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6.5" customHeight="1" x14ac:dyDescent="0.3">
      <c r="A56" s="20"/>
      <c r="B56" s="20"/>
      <c r="C56" s="20" t="s">
        <v>204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6.5" customHeight="1" x14ac:dyDescent="0.3">
      <c r="A57" s="20"/>
      <c r="B57" s="20"/>
      <c r="C57" s="20" t="s">
        <v>205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6.5" customHeight="1" x14ac:dyDescent="0.3">
      <c r="A58" s="20"/>
      <c r="B58" s="20"/>
      <c r="C58" s="20" t="s">
        <v>206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6.5" customHeight="1" x14ac:dyDescent="0.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6.5" customHeight="1" x14ac:dyDescent="0.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6.5" customHeigh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6.5" customHeight="1" x14ac:dyDescent="0.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6.5" customHeight="1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6.5" customHeight="1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6.5" customHeight="1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6.5" customHeight="1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6.5" customHeight="1" x14ac:dyDescent="0.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6.5" customHeight="1" x14ac:dyDescent="0.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6.5" customHeight="1" x14ac:dyDescent="0.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6.5" customHeigh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6.5" customHeight="1" x14ac:dyDescent="0.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6.5" customHeigh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6.5" customHeight="1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6.5" customHeigh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6.5" customHeight="1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6.5" customHeight="1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6.5" customHeight="1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6.5" customHeight="1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6.5" customHeight="1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6.5" customHeight="1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6.5" customHeight="1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6.5" customHeight="1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6.5" customHeight="1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6.5" customHeight="1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6.5" customHeight="1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6.5" customHeight="1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6.5" customHeight="1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6.5" customHeight="1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6.5" customHeight="1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6.5" customHeight="1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6.5" customHeight="1" x14ac:dyDescent="0.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6.5" customHeight="1" x14ac:dyDescent="0.3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6.5" customHeight="1" x14ac:dyDescent="0.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6.5" customHeight="1" x14ac:dyDescent="0.3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6.5" customHeight="1" x14ac:dyDescent="0.3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6.5" customHeight="1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6.5" customHeight="1" x14ac:dyDescent="0.3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6.5" customHeight="1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6.5" customHeight="1" x14ac:dyDescent="0.3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6.5" customHeight="1" x14ac:dyDescent="0.3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6.5" customHeight="1" x14ac:dyDescent="0.3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6.5" customHeight="1" x14ac:dyDescent="0.3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6.5" customHeight="1" x14ac:dyDescent="0.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6.5" customHeight="1" x14ac:dyDescent="0.3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6.5" customHeight="1" x14ac:dyDescent="0.3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6.5" customHeigh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6.5" customHeight="1" x14ac:dyDescent="0.3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6.5" customHeight="1" x14ac:dyDescent="0.3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6.5" customHeight="1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6.5" customHeight="1" x14ac:dyDescent="0.3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6.5" customHeight="1" x14ac:dyDescent="0.3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6.5" customHeight="1" x14ac:dyDescent="0.3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6.5" customHeight="1" x14ac:dyDescent="0.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6.5" customHeight="1" x14ac:dyDescent="0.3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6.5" customHeight="1" x14ac:dyDescent="0.3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6.5" customHeight="1" x14ac:dyDescent="0.3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6.5" customHeight="1" x14ac:dyDescent="0.3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6.5" customHeight="1" x14ac:dyDescent="0.3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6.5" customHeight="1" x14ac:dyDescent="0.3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6.5" customHeight="1" x14ac:dyDescent="0.3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6.5" customHeight="1" x14ac:dyDescent="0.3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6.5" customHeight="1" x14ac:dyDescent="0.3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6.5" customHeight="1" x14ac:dyDescent="0.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6.5" customHeight="1" x14ac:dyDescent="0.3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6.5" customHeight="1" x14ac:dyDescent="0.3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6.5" customHeight="1" x14ac:dyDescent="0.3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6.5" customHeight="1" x14ac:dyDescent="0.3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6.5" customHeight="1" x14ac:dyDescent="0.3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6.5" customHeight="1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6.5" customHeight="1" x14ac:dyDescent="0.3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6.5" customHeight="1" x14ac:dyDescent="0.3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6.5" customHeight="1" x14ac:dyDescent="0.3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6.5" customHeight="1" x14ac:dyDescent="0.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6.5" customHeight="1" x14ac:dyDescent="0.3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6.5" customHeight="1" x14ac:dyDescent="0.3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6.5" customHeight="1" x14ac:dyDescent="0.3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6.5" customHeight="1" x14ac:dyDescent="0.3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6.5" customHeight="1" x14ac:dyDescent="0.3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6.5" customHeight="1" x14ac:dyDescent="0.3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6.5" customHeight="1" x14ac:dyDescent="0.3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6.5" customHeight="1" x14ac:dyDescent="0.3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6.5" customHeight="1" x14ac:dyDescent="0.3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6.5" customHeight="1" x14ac:dyDescent="0.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6.5" customHeight="1" x14ac:dyDescent="0.3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6.5" customHeight="1" x14ac:dyDescent="0.3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6.5" customHeight="1" x14ac:dyDescent="0.3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6.5" customHeight="1" x14ac:dyDescent="0.3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6.5" customHeight="1" x14ac:dyDescent="0.3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6.5" customHeight="1" x14ac:dyDescent="0.3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6.5" customHeight="1" x14ac:dyDescent="0.3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6.5" customHeight="1" x14ac:dyDescent="0.3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6.5" customHeight="1" x14ac:dyDescent="0.3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6.5" customHeight="1" x14ac:dyDescent="0.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6.5" customHeight="1" x14ac:dyDescent="0.3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6.5" customHeight="1" x14ac:dyDescent="0.3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6.5" customHeight="1" x14ac:dyDescent="0.3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6.5" customHeight="1" x14ac:dyDescent="0.3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6.5" customHeight="1" x14ac:dyDescent="0.3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6.5" customHeight="1" x14ac:dyDescent="0.3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6.5" customHeight="1" x14ac:dyDescent="0.3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6.5" customHeight="1" x14ac:dyDescent="0.3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6.5" customHeight="1" x14ac:dyDescent="0.3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6.5" customHeight="1" x14ac:dyDescent="0.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6.5" customHeight="1" x14ac:dyDescent="0.3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6.5" customHeight="1" x14ac:dyDescent="0.3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6.5" customHeight="1" x14ac:dyDescent="0.3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6.5" customHeight="1" x14ac:dyDescent="0.3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6.5" customHeight="1" x14ac:dyDescent="0.3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6.5" customHeight="1" x14ac:dyDescent="0.3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6.5" customHeight="1" x14ac:dyDescent="0.3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6.5" customHeight="1" x14ac:dyDescent="0.3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6.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6.5" customHeight="1" x14ac:dyDescent="0.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6.5" customHeight="1" x14ac:dyDescent="0.3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6.5" customHeight="1" x14ac:dyDescent="0.3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6.5" customHeight="1" x14ac:dyDescent="0.3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6.5" customHeight="1" x14ac:dyDescent="0.3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6.5" customHeight="1" x14ac:dyDescent="0.3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6.5" customHeight="1" x14ac:dyDescent="0.3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6.5" customHeight="1" x14ac:dyDescent="0.3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6.5" customHeight="1" x14ac:dyDescent="0.3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6.5" customHeight="1" x14ac:dyDescent="0.3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6.5" customHeight="1" x14ac:dyDescent="0.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6.5" customHeight="1" x14ac:dyDescent="0.3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6.5" customHeight="1" x14ac:dyDescent="0.3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6.5" customHeight="1" x14ac:dyDescent="0.3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6.5" customHeight="1" x14ac:dyDescent="0.3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6.5" customHeight="1" x14ac:dyDescent="0.3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6.5" customHeight="1" x14ac:dyDescent="0.3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6.5" customHeight="1" x14ac:dyDescent="0.3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6.5" customHeight="1" x14ac:dyDescent="0.3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6.5" customHeight="1" x14ac:dyDescent="0.3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6.5" customHeight="1" x14ac:dyDescent="0.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6.5" customHeight="1" x14ac:dyDescent="0.3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6.5" customHeight="1" x14ac:dyDescent="0.3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6.5" customHeight="1" x14ac:dyDescent="0.3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6.5" customHeight="1" x14ac:dyDescent="0.3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6.5" customHeight="1" x14ac:dyDescent="0.3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6.5" customHeight="1" x14ac:dyDescent="0.3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6.5" customHeight="1" x14ac:dyDescent="0.3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6.5" customHeight="1" x14ac:dyDescent="0.3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6.5" customHeight="1" x14ac:dyDescent="0.3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6.5" customHeight="1" x14ac:dyDescent="0.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6.5" customHeight="1" x14ac:dyDescent="0.3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6.5" customHeight="1" x14ac:dyDescent="0.3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6.5" customHeight="1" x14ac:dyDescent="0.3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6.5" customHeight="1" x14ac:dyDescent="0.3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6.5" customHeight="1" x14ac:dyDescent="0.3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6.5" customHeight="1" x14ac:dyDescent="0.3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6.5" customHeight="1" x14ac:dyDescent="0.3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6.5" customHeight="1" x14ac:dyDescent="0.3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6.5" customHeight="1" x14ac:dyDescent="0.3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6.5" customHeight="1" x14ac:dyDescent="0.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6.5" customHeight="1" x14ac:dyDescent="0.3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6.5" customHeight="1" x14ac:dyDescent="0.3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6.5" customHeight="1" x14ac:dyDescent="0.3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6.5" customHeight="1" x14ac:dyDescent="0.3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6.5" customHeight="1" x14ac:dyDescent="0.3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6.5" customHeight="1" x14ac:dyDescent="0.3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6.5" customHeight="1" x14ac:dyDescent="0.3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6.5" customHeight="1" x14ac:dyDescent="0.3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6.5" customHeight="1" x14ac:dyDescent="0.3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6.5" customHeight="1" x14ac:dyDescent="0.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6.5" customHeight="1" x14ac:dyDescent="0.3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6.5" customHeight="1" x14ac:dyDescent="0.3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6.5" customHeight="1" x14ac:dyDescent="0.3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6.5" customHeight="1" x14ac:dyDescent="0.3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6.5" customHeight="1" x14ac:dyDescent="0.3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6.5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6.5" customHeight="1" x14ac:dyDescent="0.3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6.5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6.5" customHeight="1" x14ac:dyDescent="0.3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6.5" customHeight="1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6.5" customHeight="1" x14ac:dyDescent="0.3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6.5" customHeight="1" x14ac:dyDescent="0.3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6.5" customHeight="1" x14ac:dyDescent="0.3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6.5" customHeight="1" x14ac:dyDescent="0.3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6.5" customHeight="1" x14ac:dyDescent="0.3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6.5" customHeight="1" x14ac:dyDescent="0.3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6.5" customHeight="1" x14ac:dyDescent="0.3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6.5" customHeight="1" x14ac:dyDescent="0.3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6.5" customHeight="1" x14ac:dyDescent="0.3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6.5" customHeight="1" x14ac:dyDescent="0.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6.5" customHeight="1" x14ac:dyDescent="0.3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6.5" customHeight="1" x14ac:dyDescent="0.3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6.5" customHeight="1" x14ac:dyDescent="0.3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6.5" customHeight="1" x14ac:dyDescent="0.3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6.5" customHeight="1" x14ac:dyDescent="0.3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6.5" customHeight="1" x14ac:dyDescent="0.3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6.5" customHeight="1" x14ac:dyDescent="0.3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6.5" customHeight="1" x14ac:dyDescent="0.3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6.5" customHeight="1" x14ac:dyDescent="0.3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6.5" customHeight="1" x14ac:dyDescent="0.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6.5" customHeight="1" x14ac:dyDescent="0.3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6.5" customHeight="1" x14ac:dyDescent="0.3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6.5" customHeight="1" x14ac:dyDescent="0.3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6.5" customHeight="1" x14ac:dyDescent="0.3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6.5" customHeight="1" x14ac:dyDescent="0.3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6.5" customHeight="1" x14ac:dyDescent="0.3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6.5" customHeight="1" x14ac:dyDescent="0.3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6.5" customHeight="1" x14ac:dyDescent="0.3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6.5" customHeight="1" x14ac:dyDescent="0.3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6.5" customHeight="1" x14ac:dyDescent="0.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6.5" customHeight="1" x14ac:dyDescent="0.3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6.5" customHeight="1" x14ac:dyDescent="0.3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6.5" customHeight="1" x14ac:dyDescent="0.3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6.5" customHeight="1" x14ac:dyDescent="0.3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6.5" customHeight="1" x14ac:dyDescent="0.3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6.5" customHeight="1" x14ac:dyDescent="0.3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6.5" customHeight="1" x14ac:dyDescent="0.3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6.5" customHeight="1" x14ac:dyDescent="0.3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6.5" customHeight="1" x14ac:dyDescent="0.3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6.5" customHeight="1" x14ac:dyDescent="0.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6.5" customHeight="1" x14ac:dyDescent="0.3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6.5" customHeight="1" x14ac:dyDescent="0.3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6.5" customHeight="1" x14ac:dyDescent="0.3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6.5" customHeight="1" x14ac:dyDescent="0.3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6.5" customHeight="1" x14ac:dyDescent="0.3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6.5" customHeight="1" x14ac:dyDescent="0.3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6.5" customHeight="1" x14ac:dyDescent="0.3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6.5" customHeight="1" x14ac:dyDescent="0.3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6.5" customHeight="1" x14ac:dyDescent="0.3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6.5" customHeight="1" x14ac:dyDescent="0.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6.5" customHeight="1" x14ac:dyDescent="0.3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6.5" customHeight="1" x14ac:dyDescent="0.3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6.5" customHeight="1" x14ac:dyDescent="0.3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6.5" customHeight="1" x14ac:dyDescent="0.3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6.5" customHeight="1" x14ac:dyDescent="0.3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6.5" customHeight="1" x14ac:dyDescent="0.3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6.5" customHeight="1" x14ac:dyDescent="0.3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6.5" customHeight="1" x14ac:dyDescent="0.3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6.5" customHeight="1" x14ac:dyDescent="0.3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6.5" customHeight="1" x14ac:dyDescent="0.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6.5" customHeight="1" x14ac:dyDescent="0.3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6.5" customHeight="1" x14ac:dyDescent="0.3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6.5" customHeight="1" x14ac:dyDescent="0.3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6.5" customHeight="1" x14ac:dyDescent="0.3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6.5" customHeight="1" x14ac:dyDescent="0.3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6.5" customHeight="1" x14ac:dyDescent="0.3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6.5" customHeight="1" x14ac:dyDescent="0.3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6.5" customHeight="1" x14ac:dyDescent="0.3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6.5" customHeight="1" x14ac:dyDescent="0.3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6.5" customHeight="1" x14ac:dyDescent="0.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6.5" customHeight="1" x14ac:dyDescent="0.3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6.5" customHeight="1" x14ac:dyDescent="0.3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6.5" customHeight="1" x14ac:dyDescent="0.3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6.5" customHeight="1" x14ac:dyDescent="0.3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6.5" customHeight="1" x14ac:dyDescent="0.3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6.5" customHeight="1" x14ac:dyDescent="0.3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6.5" customHeight="1" x14ac:dyDescent="0.3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6.5" customHeight="1" x14ac:dyDescent="0.3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6.5" customHeight="1" x14ac:dyDescent="0.3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6.5" customHeight="1" x14ac:dyDescent="0.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6.5" customHeight="1" x14ac:dyDescent="0.3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6.5" customHeight="1" x14ac:dyDescent="0.3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6.5" customHeight="1" x14ac:dyDescent="0.3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6.5" customHeight="1" x14ac:dyDescent="0.3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6.5" customHeight="1" x14ac:dyDescent="0.3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6.5" customHeight="1" x14ac:dyDescent="0.3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6.5" customHeight="1" x14ac:dyDescent="0.3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6.5" customHeight="1" x14ac:dyDescent="0.3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6.5" customHeight="1" x14ac:dyDescent="0.3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6.5" customHeight="1" x14ac:dyDescent="0.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6.5" customHeight="1" x14ac:dyDescent="0.3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6.5" customHeight="1" x14ac:dyDescent="0.3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6.5" customHeight="1" x14ac:dyDescent="0.3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6.5" customHeight="1" x14ac:dyDescent="0.3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6.5" customHeight="1" x14ac:dyDescent="0.3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6.5" customHeight="1" x14ac:dyDescent="0.3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6.5" customHeight="1" x14ac:dyDescent="0.3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6.5" customHeight="1" x14ac:dyDescent="0.3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6.5" customHeight="1" x14ac:dyDescent="0.3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6.5" customHeight="1" x14ac:dyDescent="0.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6.5" customHeight="1" x14ac:dyDescent="0.3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6.5" customHeight="1" x14ac:dyDescent="0.3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6.5" customHeight="1" x14ac:dyDescent="0.3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6.5" customHeight="1" x14ac:dyDescent="0.3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6.5" customHeight="1" x14ac:dyDescent="0.3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6.5" customHeight="1" x14ac:dyDescent="0.3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6.5" customHeight="1" x14ac:dyDescent="0.3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6.5" customHeight="1" x14ac:dyDescent="0.3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6.5" customHeight="1" x14ac:dyDescent="0.3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6.5" customHeight="1" x14ac:dyDescent="0.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6.5" customHeight="1" x14ac:dyDescent="0.3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6.5" customHeight="1" x14ac:dyDescent="0.3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6.5" customHeight="1" x14ac:dyDescent="0.3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6.5" customHeight="1" x14ac:dyDescent="0.3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6.5" customHeight="1" x14ac:dyDescent="0.3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6.5" customHeight="1" x14ac:dyDescent="0.3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6.5" customHeight="1" x14ac:dyDescent="0.3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6.5" customHeight="1" x14ac:dyDescent="0.3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6.5" customHeight="1" x14ac:dyDescent="0.3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6.5" customHeight="1" x14ac:dyDescent="0.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6.5" customHeight="1" x14ac:dyDescent="0.3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6.5" customHeight="1" x14ac:dyDescent="0.3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6.5" customHeight="1" x14ac:dyDescent="0.3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6.5" customHeight="1" x14ac:dyDescent="0.3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6.5" customHeight="1" x14ac:dyDescent="0.3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6.5" customHeight="1" x14ac:dyDescent="0.3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6.5" customHeight="1" x14ac:dyDescent="0.3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6.5" customHeight="1" x14ac:dyDescent="0.3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6.5" customHeight="1" x14ac:dyDescent="0.3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6.5" customHeight="1" x14ac:dyDescent="0.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6.5" customHeight="1" x14ac:dyDescent="0.3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6.5" customHeight="1" x14ac:dyDescent="0.3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6.5" customHeight="1" x14ac:dyDescent="0.3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6.5" customHeight="1" x14ac:dyDescent="0.3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6.5" customHeight="1" x14ac:dyDescent="0.3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6.5" customHeight="1" x14ac:dyDescent="0.3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6.5" customHeight="1" x14ac:dyDescent="0.3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6.5" customHeight="1" x14ac:dyDescent="0.3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6.5" customHeight="1" x14ac:dyDescent="0.3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6.5" customHeight="1" x14ac:dyDescent="0.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6.5" customHeight="1" x14ac:dyDescent="0.3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6.5" customHeight="1" x14ac:dyDescent="0.3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6.5" customHeight="1" x14ac:dyDescent="0.3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6.5" customHeight="1" x14ac:dyDescent="0.3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6.5" customHeight="1" x14ac:dyDescent="0.3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6.5" customHeight="1" x14ac:dyDescent="0.3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6.5" customHeight="1" x14ac:dyDescent="0.3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6.5" customHeight="1" x14ac:dyDescent="0.3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6.5" customHeight="1" x14ac:dyDescent="0.3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6.5" customHeight="1" x14ac:dyDescent="0.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6.5" customHeight="1" x14ac:dyDescent="0.3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6.5" customHeight="1" x14ac:dyDescent="0.3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6.5" customHeight="1" x14ac:dyDescent="0.3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6.5" customHeight="1" x14ac:dyDescent="0.3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6.5" customHeight="1" x14ac:dyDescent="0.3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6.5" customHeight="1" x14ac:dyDescent="0.3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6.5" customHeight="1" x14ac:dyDescent="0.3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6.5" customHeight="1" x14ac:dyDescent="0.3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6.5" customHeight="1" x14ac:dyDescent="0.3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6.5" customHeight="1" x14ac:dyDescent="0.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6.5" customHeight="1" x14ac:dyDescent="0.3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6.5" customHeight="1" x14ac:dyDescent="0.3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6.5" customHeight="1" x14ac:dyDescent="0.3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6.5" customHeight="1" x14ac:dyDescent="0.3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6.5" customHeight="1" x14ac:dyDescent="0.3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6.5" customHeight="1" x14ac:dyDescent="0.3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6.5" customHeight="1" x14ac:dyDescent="0.3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6.5" customHeight="1" x14ac:dyDescent="0.3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6.5" customHeight="1" x14ac:dyDescent="0.3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6.5" customHeight="1" x14ac:dyDescent="0.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6.5" customHeight="1" x14ac:dyDescent="0.3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6.5" customHeight="1" x14ac:dyDescent="0.3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6.5" customHeight="1" x14ac:dyDescent="0.3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6.5" customHeight="1" x14ac:dyDescent="0.3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6.5" customHeight="1" x14ac:dyDescent="0.3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6.5" customHeight="1" x14ac:dyDescent="0.3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6.5" customHeight="1" x14ac:dyDescent="0.3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6.5" customHeight="1" x14ac:dyDescent="0.3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6.5" customHeight="1" x14ac:dyDescent="0.3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6.5" customHeight="1" x14ac:dyDescent="0.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6.5" customHeight="1" x14ac:dyDescent="0.3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6.5" customHeight="1" x14ac:dyDescent="0.3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6.5" customHeight="1" x14ac:dyDescent="0.3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6.5" customHeight="1" x14ac:dyDescent="0.3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6.5" customHeight="1" x14ac:dyDescent="0.3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6.5" customHeight="1" x14ac:dyDescent="0.3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6.5" customHeight="1" x14ac:dyDescent="0.3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6.5" customHeight="1" x14ac:dyDescent="0.3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6.5" customHeight="1" x14ac:dyDescent="0.3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6.5" customHeight="1" x14ac:dyDescent="0.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6.5" customHeight="1" x14ac:dyDescent="0.3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6.5" customHeight="1" x14ac:dyDescent="0.3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6.5" customHeight="1" x14ac:dyDescent="0.3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6.5" customHeight="1" x14ac:dyDescent="0.3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6.5" customHeight="1" x14ac:dyDescent="0.3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6.5" customHeight="1" x14ac:dyDescent="0.3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6.5" customHeight="1" x14ac:dyDescent="0.3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6.5" customHeight="1" x14ac:dyDescent="0.3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6.5" customHeight="1" x14ac:dyDescent="0.3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6.5" customHeight="1" x14ac:dyDescent="0.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6.5" customHeight="1" x14ac:dyDescent="0.3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6.5" customHeight="1" x14ac:dyDescent="0.3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6.5" customHeight="1" x14ac:dyDescent="0.3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6.5" customHeight="1" x14ac:dyDescent="0.3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6.5" customHeight="1" x14ac:dyDescent="0.3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6.5" customHeight="1" x14ac:dyDescent="0.3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6.5" customHeight="1" x14ac:dyDescent="0.3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6.5" customHeight="1" x14ac:dyDescent="0.3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6.5" customHeight="1" x14ac:dyDescent="0.3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6.5" customHeight="1" x14ac:dyDescent="0.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6.5" customHeight="1" x14ac:dyDescent="0.3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6.5" customHeight="1" x14ac:dyDescent="0.3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6.5" customHeight="1" x14ac:dyDescent="0.3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6.5" customHeight="1" x14ac:dyDescent="0.3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6.5" customHeight="1" x14ac:dyDescent="0.3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6.5" customHeight="1" x14ac:dyDescent="0.3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6.5" customHeight="1" x14ac:dyDescent="0.3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6.5" customHeight="1" x14ac:dyDescent="0.3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6.5" customHeight="1" x14ac:dyDescent="0.3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6.5" customHeight="1" x14ac:dyDescent="0.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6.5" customHeight="1" x14ac:dyDescent="0.3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6.5" customHeight="1" x14ac:dyDescent="0.3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6.5" customHeight="1" x14ac:dyDescent="0.3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6.5" customHeight="1" x14ac:dyDescent="0.3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6.5" customHeight="1" x14ac:dyDescent="0.3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6.5" customHeight="1" x14ac:dyDescent="0.3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6.5" customHeight="1" x14ac:dyDescent="0.3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6.5" customHeight="1" x14ac:dyDescent="0.3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6.5" customHeight="1" x14ac:dyDescent="0.3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6.5" customHeight="1" x14ac:dyDescent="0.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6.5" customHeight="1" x14ac:dyDescent="0.3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6.5" customHeight="1" x14ac:dyDescent="0.3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6.5" customHeight="1" x14ac:dyDescent="0.3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6.5" customHeight="1" x14ac:dyDescent="0.3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6.5" customHeight="1" x14ac:dyDescent="0.3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6.5" customHeight="1" x14ac:dyDescent="0.3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6.5" customHeight="1" x14ac:dyDescent="0.3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6.5" customHeight="1" x14ac:dyDescent="0.3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6.5" customHeight="1" x14ac:dyDescent="0.3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6.5" customHeight="1" x14ac:dyDescent="0.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6.5" customHeight="1" x14ac:dyDescent="0.3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6.5" customHeight="1" x14ac:dyDescent="0.3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6.5" customHeight="1" x14ac:dyDescent="0.3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6.5" customHeight="1" x14ac:dyDescent="0.3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6.5" customHeight="1" x14ac:dyDescent="0.3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6.5" customHeight="1" x14ac:dyDescent="0.3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6.5" customHeight="1" x14ac:dyDescent="0.3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6.5" customHeight="1" x14ac:dyDescent="0.3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6.5" customHeight="1" x14ac:dyDescent="0.3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6.5" customHeight="1" x14ac:dyDescent="0.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6.5" customHeight="1" x14ac:dyDescent="0.3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6.5" customHeight="1" x14ac:dyDescent="0.3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6.5" customHeight="1" x14ac:dyDescent="0.3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6.5" customHeight="1" x14ac:dyDescent="0.3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6.5" customHeight="1" x14ac:dyDescent="0.3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6.5" customHeight="1" x14ac:dyDescent="0.3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6.5" customHeight="1" x14ac:dyDescent="0.3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6.5" customHeight="1" x14ac:dyDescent="0.3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6.5" customHeight="1" x14ac:dyDescent="0.3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6.5" customHeight="1" x14ac:dyDescent="0.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6.5" customHeight="1" x14ac:dyDescent="0.3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6.5" customHeight="1" x14ac:dyDescent="0.3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6.5" customHeight="1" x14ac:dyDescent="0.3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6.5" customHeight="1" x14ac:dyDescent="0.3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6.5" customHeight="1" x14ac:dyDescent="0.3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6.5" customHeight="1" x14ac:dyDescent="0.3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6.5" customHeight="1" x14ac:dyDescent="0.3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6.5" customHeight="1" x14ac:dyDescent="0.3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6.5" customHeight="1" x14ac:dyDescent="0.3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6.5" customHeight="1" x14ac:dyDescent="0.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6.5" customHeight="1" x14ac:dyDescent="0.3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6.5" customHeight="1" x14ac:dyDescent="0.3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6.5" customHeight="1" x14ac:dyDescent="0.3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6.5" customHeight="1" x14ac:dyDescent="0.3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6.5" customHeight="1" x14ac:dyDescent="0.3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6.5" customHeight="1" x14ac:dyDescent="0.3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6.5" customHeight="1" x14ac:dyDescent="0.3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6.5" customHeight="1" x14ac:dyDescent="0.3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6.5" customHeight="1" x14ac:dyDescent="0.3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6.5" customHeight="1" x14ac:dyDescent="0.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6.5" customHeight="1" x14ac:dyDescent="0.3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6.5" customHeight="1" x14ac:dyDescent="0.3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6.5" customHeight="1" x14ac:dyDescent="0.3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6.5" customHeight="1" x14ac:dyDescent="0.3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6.5" customHeight="1" x14ac:dyDescent="0.3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6.5" customHeight="1" x14ac:dyDescent="0.3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6.5" customHeight="1" x14ac:dyDescent="0.3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6.5" customHeight="1" x14ac:dyDescent="0.3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6.5" customHeight="1" x14ac:dyDescent="0.3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6.5" customHeight="1" x14ac:dyDescent="0.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6.5" customHeight="1" x14ac:dyDescent="0.3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6.5" customHeight="1" x14ac:dyDescent="0.3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6.5" customHeight="1" x14ac:dyDescent="0.3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6.5" customHeight="1" x14ac:dyDescent="0.3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6.5" customHeight="1" x14ac:dyDescent="0.3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6.5" customHeight="1" x14ac:dyDescent="0.3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6.5" customHeight="1" x14ac:dyDescent="0.3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6.5" customHeight="1" x14ac:dyDescent="0.3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6.5" customHeight="1" x14ac:dyDescent="0.3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6.5" customHeight="1" x14ac:dyDescent="0.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6.5" customHeight="1" x14ac:dyDescent="0.3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6.5" customHeight="1" x14ac:dyDescent="0.3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6.5" customHeight="1" x14ac:dyDescent="0.3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6.5" customHeight="1" x14ac:dyDescent="0.3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6.5" customHeight="1" x14ac:dyDescent="0.3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6.5" customHeight="1" x14ac:dyDescent="0.3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6.5" customHeight="1" x14ac:dyDescent="0.3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6.5" customHeight="1" x14ac:dyDescent="0.3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6.5" customHeight="1" x14ac:dyDescent="0.3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6.5" customHeight="1" x14ac:dyDescent="0.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6.5" customHeight="1" x14ac:dyDescent="0.3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6.5" customHeight="1" x14ac:dyDescent="0.3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6.5" customHeight="1" x14ac:dyDescent="0.3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6.5" customHeight="1" x14ac:dyDescent="0.3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6.5" customHeight="1" x14ac:dyDescent="0.3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6.5" customHeight="1" x14ac:dyDescent="0.3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6.5" customHeight="1" x14ac:dyDescent="0.3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6.5" customHeight="1" x14ac:dyDescent="0.3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6.5" customHeight="1" x14ac:dyDescent="0.3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6.5" customHeight="1" x14ac:dyDescent="0.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6.5" customHeight="1" x14ac:dyDescent="0.3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6.5" customHeight="1" x14ac:dyDescent="0.3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6.5" customHeight="1" x14ac:dyDescent="0.3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6.5" customHeight="1" x14ac:dyDescent="0.3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6.5" customHeight="1" x14ac:dyDescent="0.3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6.5" customHeight="1" x14ac:dyDescent="0.3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6.5" customHeight="1" x14ac:dyDescent="0.3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6.5" customHeight="1" x14ac:dyDescent="0.3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6.5" customHeight="1" x14ac:dyDescent="0.3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6.5" customHeight="1" x14ac:dyDescent="0.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6.5" customHeight="1" x14ac:dyDescent="0.3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6.5" customHeight="1" x14ac:dyDescent="0.3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6.5" customHeight="1" x14ac:dyDescent="0.3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6.5" customHeight="1" x14ac:dyDescent="0.3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6.5" customHeight="1" x14ac:dyDescent="0.3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6.5" customHeight="1" x14ac:dyDescent="0.3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6.5" customHeight="1" x14ac:dyDescent="0.3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6.5" customHeight="1" x14ac:dyDescent="0.3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6.5" customHeight="1" x14ac:dyDescent="0.3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6.5" customHeight="1" x14ac:dyDescent="0.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6.5" customHeight="1" x14ac:dyDescent="0.3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6.5" customHeight="1" x14ac:dyDescent="0.3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6.5" customHeight="1" x14ac:dyDescent="0.3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6.5" customHeight="1" x14ac:dyDescent="0.3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6.5" customHeight="1" x14ac:dyDescent="0.3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6.5" customHeight="1" x14ac:dyDescent="0.3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6.5" customHeight="1" x14ac:dyDescent="0.3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6.5" customHeight="1" x14ac:dyDescent="0.3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6.5" customHeight="1" x14ac:dyDescent="0.3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6.5" customHeight="1" x14ac:dyDescent="0.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6.5" customHeight="1" x14ac:dyDescent="0.3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6.5" customHeight="1" x14ac:dyDescent="0.3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6.5" customHeight="1" x14ac:dyDescent="0.3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6.5" customHeight="1" x14ac:dyDescent="0.3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6.5" customHeight="1" x14ac:dyDescent="0.3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6.5" customHeight="1" x14ac:dyDescent="0.3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6.5" customHeight="1" x14ac:dyDescent="0.3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6.5" customHeight="1" x14ac:dyDescent="0.3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6.5" customHeight="1" x14ac:dyDescent="0.3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6.5" customHeight="1" x14ac:dyDescent="0.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6.5" customHeight="1" x14ac:dyDescent="0.3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6.5" customHeight="1" x14ac:dyDescent="0.3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6.5" customHeight="1" x14ac:dyDescent="0.3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6.5" customHeight="1" x14ac:dyDescent="0.3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6.5" customHeight="1" x14ac:dyDescent="0.3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6.5" customHeight="1" x14ac:dyDescent="0.3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6.5" customHeight="1" x14ac:dyDescent="0.3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6.5" customHeight="1" x14ac:dyDescent="0.3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6.5" customHeight="1" x14ac:dyDescent="0.3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6.5" customHeight="1" x14ac:dyDescent="0.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6.5" customHeight="1" x14ac:dyDescent="0.3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6.5" customHeight="1" x14ac:dyDescent="0.3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6.5" customHeight="1" x14ac:dyDescent="0.3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6.5" customHeight="1" x14ac:dyDescent="0.3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6.5" customHeight="1" x14ac:dyDescent="0.3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6.5" customHeight="1" x14ac:dyDescent="0.3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6.5" customHeight="1" x14ac:dyDescent="0.3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6.5" customHeight="1" x14ac:dyDescent="0.3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6.5" customHeight="1" x14ac:dyDescent="0.3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6.5" customHeight="1" x14ac:dyDescent="0.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6.5" customHeight="1" x14ac:dyDescent="0.3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6.5" customHeight="1" x14ac:dyDescent="0.3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6.5" customHeight="1" x14ac:dyDescent="0.3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6.5" customHeight="1" x14ac:dyDescent="0.3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6.5" customHeight="1" x14ac:dyDescent="0.3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6.5" customHeight="1" x14ac:dyDescent="0.3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6.5" customHeight="1" x14ac:dyDescent="0.3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6.5" customHeight="1" x14ac:dyDescent="0.3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6.5" customHeight="1" x14ac:dyDescent="0.3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6.5" customHeight="1" x14ac:dyDescent="0.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6.5" customHeight="1" x14ac:dyDescent="0.3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6.5" customHeight="1" x14ac:dyDescent="0.3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6.5" customHeight="1" x14ac:dyDescent="0.3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6.5" customHeight="1" x14ac:dyDescent="0.3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6.5" customHeight="1" x14ac:dyDescent="0.3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6.5" customHeight="1" x14ac:dyDescent="0.3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6.5" customHeight="1" x14ac:dyDescent="0.3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6.5" customHeight="1" x14ac:dyDescent="0.3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6.5" customHeight="1" x14ac:dyDescent="0.3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6.5" customHeight="1" x14ac:dyDescent="0.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6.5" customHeight="1" x14ac:dyDescent="0.3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6.5" customHeight="1" x14ac:dyDescent="0.3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6.5" customHeight="1" x14ac:dyDescent="0.3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6.5" customHeight="1" x14ac:dyDescent="0.3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6.5" customHeight="1" x14ac:dyDescent="0.3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6.5" customHeight="1" x14ac:dyDescent="0.3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6.5" customHeight="1" x14ac:dyDescent="0.3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6.5" customHeight="1" x14ac:dyDescent="0.3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6.5" customHeight="1" x14ac:dyDescent="0.3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6.5" customHeight="1" x14ac:dyDescent="0.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6.5" customHeight="1" x14ac:dyDescent="0.3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6.5" customHeight="1" x14ac:dyDescent="0.3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6.5" customHeight="1" x14ac:dyDescent="0.3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6.5" customHeight="1" x14ac:dyDescent="0.3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6.5" customHeight="1" x14ac:dyDescent="0.3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6.5" customHeight="1" x14ac:dyDescent="0.3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6.5" customHeight="1" x14ac:dyDescent="0.3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6.5" customHeight="1" x14ac:dyDescent="0.3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6.5" customHeight="1" x14ac:dyDescent="0.3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6.5" customHeight="1" x14ac:dyDescent="0.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6.5" customHeight="1" x14ac:dyDescent="0.3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6.5" customHeight="1" x14ac:dyDescent="0.3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6.5" customHeight="1" x14ac:dyDescent="0.3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6.5" customHeight="1" x14ac:dyDescent="0.3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6.5" customHeight="1" x14ac:dyDescent="0.3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6.5" customHeight="1" x14ac:dyDescent="0.3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6.5" customHeight="1" x14ac:dyDescent="0.3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6.5" customHeight="1" x14ac:dyDescent="0.3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6.5" customHeight="1" x14ac:dyDescent="0.3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6.5" customHeight="1" x14ac:dyDescent="0.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6.5" customHeight="1" x14ac:dyDescent="0.3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6.5" customHeight="1" x14ac:dyDescent="0.3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6.5" customHeight="1" x14ac:dyDescent="0.3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6.5" customHeight="1" x14ac:dyDescent="0.3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6.5" customHeight="1" x14ac:dyDescent="0.3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6.5" customHeight="1" x14ac:dyDescent="0.3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6.5" customHeight="1" x14ac:dyDescent="0.3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6.5" customHeight="1" x14ac:dyDescent="0.3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6.5" customHeight="1" x14ac:dyDescent="0.3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6.5" customHeight="1" x14ac:dyDescent="0.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6.5" customHeight="1" x14ac:dyDescent="0.3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6.5" customHeight="1" x14ac:dyDescent="0.3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6.5" customHeight="1" x14ac:dyDescent="0.3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6.5" customHeight="1" x14ac:dyDescent="0.3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6.5" customHeight="1" x14ac:dyDescent="0.3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6.5" customHeight="1" x14ac:dyDescent="0.3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6.5" customHeight="1" x14ac:dyDescent="0.3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6.5" customHeight="1" x14ac:dyDescent="0.3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6.5" customHeight="1" x14ac:dyDescent="0.3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6.5" customHeight="1" x14ac:dyDescent="0.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6.5" customHeight="1" x14ac:dyDescent="0.3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6.5" customHeight="1" x14ac:dyDescent="0.3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6.5" customHeight="1" x14ac:dyDescent="0.3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6.5" customHeight="1" x14ac:dyDescent="0.3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6.5" customHeight="1" x14ac:dyDescent="0.3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6.5" customHeight="1" x14ac:dyDescent="0.3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6.5" customHeight="1" x14ac:dyDescent="0.3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6.5" customHeight="1" x14ac:dyDescent="0.3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6.5" customHeight="1" x14ac:dyDescent="0.3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6.5" customHeight="1" x14ac:dyDescent="0.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6.5" customHeight="1" x14ac:dyDescent="0.3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6.5" customHeight="1" x14ac:dyDescent="0.3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6.5" customHeight="1" x14ac:dyDescent="0.3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6.5" customHeight="1" x14ac:dyDescent="0.3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6.5" customHeight="1" x14ac:dyDescent="0.3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6.5" customHeight="1" x14ac:dyDescent="0.3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6.5" customHeight="1" x14ac:dyDescent="0.3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6.5" customHeight="1" x14ac:dyDescent="0.3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6.5" customHeight="1" x14ac:dyDescent="0.3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6.5" customHeight="1" x14ac:dyDescent="0.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6.5" customHeight="1" x14ac:dyDescent="0.3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6.5" customHeight="1" x14ac:dyDescent="0.3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6.5" customHeight="1" x14ac:dyDescent="0.3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6.5" customHeight="1" x14ac:dyDescent="0.3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6.5" customHeight="1" x14ac:dyDescent="0.3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6.5" customHeight="1" x14ac:dyDescent="0.3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6.5" customHeight="1" x14ac:dyDescent="0.3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6.5" customHeight="1" x14ac:dyDescent="0.3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6.5" customHeight="1" x14ac:dyDescent="0.3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6.5" customHeight="1" x14ac:dyDescent="0.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6.5" customHeight="1" x14ac:dyDescent="0.3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6.5" customHeight="1" x14ac:dyDescent="0.3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6.5" customHeight="1" x14ac:dyDescent="0.3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6.5" customHeight="1" x14ac:dyDescent="0.3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6.5" customHeight="1" x14ac:dyDescent="0.3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6.5" customHeight="1" x14ac:dyDescent="0.3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6.5" customHeight="1" x14ac:dyDescent="0.3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6.5" customHeight="1" x14ac:dyDescent="0.3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6.5" customHeight="1" x14ac:dyDescent="0.3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6.5" customHeight="1" x14ac:dyDescent="0.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6.5" customHeight="1" x14ac:dyDescent="0.3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6.5" customHeight="1" x14ac:dyDescent="0.3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6.5" customHeight="1" x14ac:dyDescent="0.3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6.5" customHeight="1" x14ac:dyDescent="0.3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6.5" customHeight="1" x14ac:dyDescent="0.3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6.5" customHeight="1" x14ac:dyDescent="0.3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6.5" customHeight="1" x14ac:dyDescent="0.3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6.5" customHeight="1" x14ac:dyDescent="0.3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6.5" customHeight="1" x14ac:dyDescent="0.3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6.5" customHeight="1" x14ac:dyDescent="0.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6.5" customHeight="1" x14ac:dyDescent="0.3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6.5" customHeight="1" x14ac:dyDescent="0.3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6.5" customHeight="1" x14ac:dyDescent="0.3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6.5" customHeight="1" x14ac:dyDescent="0.3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6.5" customHeight="1" x14ac:dyDescent="0.3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6.5" customHeight="1" x14ac:dyDescent="0.3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6.5" customHeight="1" x14ac:dyDescent="0.3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6.5" customHeight="1" x14ac:dyDescent="0.3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6.5" customHeight="1" x14ac:dyDescent="0.3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6.5" customHeight="1" x14ac:dyDescent="0.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6.5" customHeight="1" x14ac:dyDescent="0.3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6.5" customHeight="1" x14ac:dyDescent="0.3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6.5" customHeight="1" x14ac:dyDescent="0.3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6.5" customHeight="1" x14ac:dyDescent="0.3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6.5" customHeight="1" x14ac:dyDescent="0.3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6.5" customHeight="1" x14ac:dyDescent="0.3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6.5" customHeight="1" x14ac:dyDescent="0.3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6.5" customHeight="1" x14ac:dyDescent="0.3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6.5" customHeight="1" x14ac:dyDescent="0.3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6.5" customHeight="1" x14ac:dyDescent="0.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6.5" customHeight="1" x14ac:dyDescent="0.3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6.5" customHeight="1" x14ac:dyDescent="0.3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6.5" customHeight="1" x14ac:dyDescent="0.3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6.5" customHeight="1" x14ac:dyDescent="0.3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6.5" customHeight="1" x14ac:dyDescent="0.3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6.5" customHeight="1" x14ac:dyDescent="0.3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6.5" customHeight="1" x14ac:dyDescent="0.3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6.5" customHeight="1" x14ac:dyDescent="0.3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6.5" customHeight="1" x14ac:dyDescent="0.3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6.5" customHeight="1" x14ac:dyDescent="0.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6.5" customHeight="1" x14ac:dyDescent="0.3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6.5" customHeight="1" x14ac:dyDescent="0.3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6.5" customHeight="1" x14ac:dyDescent="0.3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6.5" customHeight="1" x14ac:dyDescent="0.3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6.5" customHeight="1" x14ac:dyDescent="0.3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6.5" customHeight="1" x14ac:dyDescent="0.3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6.5" customHeight="1" x14ac:dyDescent="0.3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6.5" customHeight="1" x14ac:dyDescent="0.3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6.5" customHeight="1" x14ac:dyDescent="0.3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6.5" customHeight="1" x14ac:dyDescent="0.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6.5" customHeight="1" x14ac:dyDescent="0.3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6.5" customHeight="1" x14ac:dyDescent="0.3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6.5" customHeight="1" x14ac:dyDescent="0.3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6.5" customHeight="1" x14ac:dyDescent="0.3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6.5" customHeight="1" x14ac:dyDescent="0.3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6.5" customHeight="1" x14ac:dyDescent="0.3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6.5" customHeight="1" x14ac:dyDescent="0.3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6.5" customHeight="1" x14ac:dyDescent="0.3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6.5" customHeight="1" x14ac:dyDescent="0.3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6.5" customHeight="1" x14ac:dyDescent="0.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6.5" customHeight="1" x14ac:dyDescent="0.3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6.5" customHeight="1" x14ac:dyDescent="0.3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6.5" customHeight="1" x14ac:dyDescent="0.3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6.5" customHeight="1" x14ac:dyDescent="0.3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6.5" customHeight="1" x14ac:dyDescent="0.3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6.5" customHeight="1" x14ac:dyDescent="0.3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6.5" customHeight="1" x14ac:dyDescent="0.3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6.5" customHeight="1" x14ac:dyDescent="0.3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6.5" customHeight="1" x14ac:dyDescent="0.3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6.5" customHeight="1" x14ac:dyDescent="0.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6.5" customHeight="1" x14ac:dyDescent="0.3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6.5" customHeight="1" x14ac:dyDescent="0.3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6.5" customHeight="1" x14ac:dyDescent="0.3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6.5" customHeight="1" x14ac:dyDescent="0.3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6.5" customHeight="1" x14ac:dyDescent="0.3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6.5" customHeight="1" x14ac:dyDescent="0.3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6.5" customHeight="1" x14ac:dyDescent="0.3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6.5" customHeight="1" x14ac:dyDescent="0.3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6.5" customHeight="1" x14ac:dyDescent="0.3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6.5" customHeight="1" x14ac:dyDescent="0.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6.5" customHeight="1" x14ac:dyDescent="0.3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6.5" customHeight="1" x14ac:dyDescent="0.3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6.5" customHeight="1" x14ac:dyDescent="0.3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6.5" customHeight="1" x14ac:dyDescent="0.3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6.5" customHeight="1" x14ac:dyDescent="0.3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6.5" customHeight="1" x14ac:dyDescent="0.3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6.5" customHeight="1" x14ac:dyDescent="0.3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6.5" customHeight="1" x14ac:dyDescent="0.3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6.5" customHeight="1" x14ac:dyDescent="0.3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6.5" customHeight="1" x14ac:dyDescent="0.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6.5" customHeight="1" x14ac:dyDescent="0.3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6.5" customHeight="1" x14ac:dyDescent="0.3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6.5" customHeight="1" x14ac:dyDescent="0.3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6.5" customHeight="1" x14ac:dyDescent="0.3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6.5" customHeight="1" x14ac:dyDescent="0.3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6.5" customHeight="1" x14ac:dyDescent="0.3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6.5" customHeight="1" x14ac:dyDescent="0.3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6.5" customHeight="1" x14ac:dyDescent="0.3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6.5" customHeight="1" x14ac:dyDescent="0.3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6.5" customHeight="1" x14ac:dyDescent="0.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6.5" customHeight="1" x14ac:dyDescent="0.3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6.5" customHeight="1" x14ac:dyDescent="0.3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6.5" customHeight="1" x14ac:dyDescent="0.3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6.5" customHeight="1" x14ac:dyDescent="0.3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6.5" customHeight="1" x14ac:dyDescent="0.3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6.5" customHeight="1" x14ac:dyDescent="0.3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6.5" customHeight="1" x14ac:dyDescent="0.3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6.5" customHeight="1" x14ac:dyDescent="0.3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6.5" customHeight="1" x14ac:dyDescent="0.3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6.5" customHeight="1" x14ac:dyDescent="0.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6.5" customHeight="1" x14ac:dyDescent="0.3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6.5" customHeight="1" x14ac:dyDescent="0.3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6.5" customHeight="1" x14ac:dyDescent="0.3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6.5" customHeight="1" x14ac:dyDescent="0.3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6.5" customHeight="1" x14ac:dyDescent="0.3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6.5" customHeight="1" x14ac:dyDescent="0.3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6.5" customHeight="1" x14ac:dyDescent="0.3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6.5" customHeight="1" x14ac:dyDescent="0.3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6.5" customHeight="1" x14ac:dyDescent="0.3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6.5" customHeight="1" x14ac:dyDescent="0.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6.5" customHeight="1" x14ac:dyDescent="0.3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6.5" customHeight="1" x14ac:dyDescent="0.3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6.5" customHeight="1" x14ac:dyDescent="0.3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6.5" customHeight="1" x14ac:dyDescent="0.3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6.5" customHeight="1" x14ac:dyDescent="0.3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6.5" customHeight="1" x14ac:dyDescent="0.3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6.5" customHeight="1" x14ac:dyDescent="0.3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6.5" customHeight="1" x14ac:dyDescent="0.3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6.5" customHeight="1" x14ac:dyDescent="0.3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6.5" customHeight="1" x14ac:dyDescent="0.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6.5" customHeight="1" x14ac:dyDescent="0.3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6.5" customHeight="1" x14ac:dyDescent="0.3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6.5" customHeight="1" x14ac:dyDescent="0.3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6.5" customHeight="1" x14ac:dyDescent="0.3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6.5" customHeight="1" x14ac:dyDescent="0.3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6.5" customHeight="1" x14ac:dyDescent="0.3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6.5" customHeight="1" x14ac:dyDescent="0.3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6.5" customHeight="1" x14ac:dyDescent="0.3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6.5" customHeight="1" x14ac:dyDescent="0.3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6.5" customHeight="1" x14ac:dyDescent="0.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6.5" customHeight="1" x14ac:dyDescent="0.3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6.5" customHeight="1" x14ac:dyDescent="0.3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6.5" customHeight="1" x14ac:dyDescent="0.3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6.5" customHeight="1" x14ac:dyDescent="0.3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6.5" customHeight="1" x14ac:dyDescent="0.3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6.5" customHeight="1" x14ac:dyDescent="0.3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6.5" customHeight="1" x14ac:dyDescent="0.3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6.5" customHeight="1" x14ac:dyDescent="0.3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6.5" customHeight="1" x14ac:dyDescent="0.3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6.5" customHeight="1" x14ac:dyDescent="0.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6.5" customHeight="1" x14ac:dyDescent="0.3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6.5" customHeight="1" x14ac:dyDescent="0.3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6.5" customHeight="1" x14ac:dyDescent="0.3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6.5" customHeight="1" x14ac:dyDescent="0.3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6.5" customHeight="1" x14ac:dyDescent="0.3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6.5" customHeight="1" x14ac:dyDescent="0.3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6.5" customHeight="1" x14ac:dyDescent="0.3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6.5" customHeight="1" x14ac:dyDescent="0.3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6.5" customHeight="1" x14ac:dyDescent="0.3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6.5" customHeight="1" x14ac:dyDescent="0.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6.5" customHeight="1" x14ac:dyDescent="0.3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6.5" customHeight="1" x14ac:dyDescent="0.3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6.5" customHeight="1" x14ac:dyDescent="0.3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6.5" customHeight="1" x14ac:dyDescent="0.3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6.5" customHeight="1" x14ac:dyDescent="0.3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6.5" customHeight="1" x14ac:dyDescent="0.3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6.5" customHeight="1" x14ac:dyDescent="0.3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6.5" customHeight="1" x14ac:dyDescent="0.3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6.5" customHeight="1" x14ac:dyDescent="0.3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6.5" customHeight="1" x14ac:dyDescent="0.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6.5" customHeight="1" x14ac:dyDescent="0.3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6.5" customHeight="1" x14ac:dyDescent="0.3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6.5" customHeight="1" x14ac:dyDescent="0.3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6.5" customHeight="1" x14ac:dyDescent="0.3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6.5" customHeight="1" x14ac:dyDescent="0.3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6.5" customHeight="1" x14ac:dyDescent="0.3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6.5" customHeight="1" x14ac:dyDescent="0.3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6.5" customHeight="1" x14ac:dyDescent="0.3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6.5" customHeight="1" x14ac:dyDescent="0.3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6.5" customHeight="1" x14ac:dyDescent="0.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6.5" customHeight="1" x14ac:dyDescent="0.3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6.5" customHeight="1" x14ac:dyDescent="0.3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6.5" customHeight="1" x14ac:dyDescent="0.3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6.5" customHeight="1" x14ac:dyDescent="0.3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6.5" customHeight="1" x14ac:dyDescent="0.3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6.5" customHeight="1" x14ac:dyDescent="0.3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6.5" customHeight="1" x14ac:dyDescent="0.3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6.5" customHeight="1" x14ac:dyDescent="0.3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6.5" customHeight="1" x14ac:dyDescent="0.3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6.5" customHeight="1" x14ac:dyDescent="0.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6.5" customHeight="1" x14ac:dyDescent="0.3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6.5" customHeight="1" x14ac:dyDescent="0.3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6.5" customHeight="1" x14ac:dyDescent="0.3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6.5" customHeight="1" x14ac:dyDescent="0.3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6.5" customHeight="1" x14ac:dyDescent="0.3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6.5" customHeight="1" x14ac:dyDescent="0.3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6.5" customHeight="1" x14ac:dyDescent="0.3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6.5" customHeight="1" x14ac:dyDescent="0.3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6.5" customHeight="1" x14ac:dyDescent="0.3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6.5" customHeight="1" x14ac:dyDescent="0.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6.5" customHeight="1" x14ac:dyDescent="0.3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6.5" customHeight="1" x14ac:dyDescent="0.3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6.5" customHeight="1" x14ac:dyDescent="0.3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6.5" customHeight="1" x14ac:dyDescent="0.3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6.5" customHeight="1" x14ac:dyDescent="0.3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6.5" customHeight="1" x14ac:dyDescent="0.3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6.5" customHeight="1" x14ac:dyDescent="0.3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6.5" customHeight="1" x14ac:dyDescent="0.3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6.5" customHeight="1" x14ac:dyDescent="0.3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6.5" customHeight="1" x14ac:dyDescent="0.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6.5" customHeight="1" x14ac:dyDescent="0.3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6.5" customHeight="1" x14ac:dyDescent="0.3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6.5" customHeight="1" x14ac:dyDescent="0.3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6.5" customHeight="1" x14ac:dyDescent="0.3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6.5" customHeight="1" x14ac:dyDescent="0.3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6.5" customHeight="1" x14ac:dyDescent="0.3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6.5" customHeight="1" x14ac:dyDescent="0.3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6.5" customHeight="1" x14ac:dyDescent="0.3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6.5" customHeight="1" x14ac:dyDescent="0.3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6.5" customHeight="1" x14ac:dyDescent="0.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6.5" customHeight="1" x14ac:dyDescent="0.3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6.5" customHeight="1" x14ac:dyDescent="0.3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6.5" customHeight="1" x14ac:dyDescent="0.3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6.5" customHeight="1" x14ac:dyDescent="0.3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6.5" customHeight="1" x14ac:dyDescent="0.3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6.5" customHeight="1" x14ac:dyDescent="0.3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6.5" customHeight="1" x14ac:dyDescent="0.3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6.5" customHeight="1" x14ac:dyDescent="0.3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6.5" customHeight="1" x14ac:dyDescent="0.3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6.5" customHeight="1" x14ac:dyDescent="0.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6.5" customHeight="1" x14ac:dyDescent="0.3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6.5" customHeight="1" x14ac:dyDescent="0.3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6.5" customHeight="1" x14ac:dyDescent="0.3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6.5" customHeight="1" x14ac:dyDescent="0.3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6.5" customHeight="1" x14ac:dyDescent="0.3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6.5" customHeight="1" x14ac:dyDescent="0.3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6.5" customHeight="1" x14ac:dyDescent="0.3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6.5" customHeight="1" x14ac:dyDescent="0.3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6.5" customHeight="1" x14ac:dyDescent="0.3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6.5" customHeight="1" x14ac:dyDescent="0.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6.5" customHeight="1" x14ac:dyDescent="0.3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6.5" customHeight="1" x14ac:dyDescent="0.3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6.5" customHeight="1" x14ac:dyDescent="0.3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6.5" customHeight="1" x14ac:dyDescent="0.3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6.5" customHeight="1" x14ac:dyDescent="0.3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6.5" customHeight="1" x14ac:dyDescent="0.3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6.5" customHeight="1" x14ac:dyDescent="0.3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6.5" customHeight="1" x14ac:dyDescent="0.3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6.5" customHeight="1" x14ac:dyDescent="0.3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6.5" customHeight="1" x14ac:dyDescent="0.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6.5" customHeight="1" x14ac:dyDescent="0.3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6.5" customHeight="1" x14ac:dyDescent="0.3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6.5" customHeight="1" x14ac:dyDescent="0.3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6.5" customHeight="1" x14ac:dyDescent="0.3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6.5" customHeight="1" x14ac:dyDescent="0.3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6.5" customHeight="1" x14ac:dyDescent="0.3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6.5" customHeight="1" x14ac:dyDescent="0.3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6.5" customHeight="1" x14ac:dyDescent="0.3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6.5" customHeight="1" x14ac:dyDescent="0.3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6.5" customHeight="1" x14ac:dyDescent="0.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6.5" customHeight="1" x14ac:dyDescent="0.3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6.5" customHeight="1" x14ac:dyDescent="0.3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6.5" customHeight="1" x14ac:dyDescent="0.3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6.5" customHeight="1" x14ac:dyDescent="0.3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6.5" customHeight="1" x14ac:dyDescent="0.3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6.5" customHeight="1" x14ac:dyDescent="0.3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6.5" customHeight="1" x14ac:dyDescent="0.3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6.5" customHeight="1" x14ac:dyDescent="0.3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6.5" customHeight="1" x14ac:dyDescent="0.3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6.5" customHeight="1" x14ac:dyDescent="0.3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6.5" customHeight="1" x14ac:dyDescent="0.3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6.5" customHeight="1" x14ac:dyDescent="0.3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6.5" customHeight="1" x14ac:dyDescent="0.3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6.5" customHeight="1" x14ac:dyDescent="0.3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6.5" customHeight="1" x14ac:dyDescent="0.3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6.5" customHeight="1" x14ac:dyDescent="0.3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6.5" customHeight="1" x14ac:dyDescent="0.3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Identificacion</vt:lpstr>
      <vt:lpstr>Seguimiento</vt:lpstr>
      <vt:lpstr>Analisis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VIVORT</dc:creator>
  <cp:lastModifiedBy>Viviana Ortiz Bernal</cp:lastModifiedBy>
  <dcterms:created xsi:type="dcterms:W3CDTF">2018-05-17T20:36:51Z</dcterms:created>
  <dcterms:modified xsi:type="dcterms:W3CDTF">2019-10-22T16:07:55Z</dcterms:modified>
</cp:coreProperties>
</file>