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II\"/>
    </mc:Choice>
  </mc:AlternateContent>
  <bookViews>
    <workbookView xWindow="0" yWindow="0" windowWidth="11970" windowHeight="7185" tabRatio="290"/>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3" i="4" l="1"/>
  <c r="I23" i="4"/>
  <c r="J23" i="4"/>
  <c r="H24" i="4"/>
  <c r="I24" i="4"/>
  <c r="J24" i="4"/>
  <c r="H25" i="4"/>
  <c r="I25" i="4"/>
  <c r="J25" i="4"/>
  <c r="H26" i="4"/>
  <c r="I26" i="4"/>
  <c r="J26" i="4"/>
  <c r="H27" i="4"/>
  <c r="I27" i="4"/>
  <c r="J27" i="4"/>
  <c r="H28" i="4"/>
  <c r="I28" i="4"/>
  <c r="J28" i="4"/>
  <c r="J22" i="4"/>
  <c r="I22" i="4"/>
  <c r="H22" i="4"/>
  <c r="F16" i="4" l="1"/>
  <c r="G16" i="4"/>
  <c r="H16" i="4"/>
  <c r="I16" i="4"/>
  <c r="J16" i="4"/>
  <c r="K16" i="4"/>
  <c r="F17" i="4"/>
  <c r="G17" i="4"/>
  <c r="H17" i="4"/>
  <c r="I17" i="4"/>
  <c r="J17" i="4"/>
  <c r="K17" i="4"/>
  <c r="A37" i="4" l="1"/>
  <c r="A36" i="4"/>
  <c r="A35" i="4"/>
  <c r="A34" i="4"/>
  <c r="A33" i="4"/>
  <c r="A32" i="4"/>
  <c r="A31" i="4"/>
  <c r="K15" i="4" l="1"/>
  <c r="I15" i="4"/>
  <c r="J15" i="4"/>
  <c r="I14" i="4"/>
  <c r="J14" i="4"/>
  <c r="K14" i="4"/>
  <c r="I13" i="4"/>
  <c r="J13" i="4"/>
  <c r="K13" i="4"/>
  <c r="I12" i="4"/>
  <c r="J12" i="4"/>
  <c r="K12" i="4"/>
  <c r="I11" i="4"/>
  <c r="J11" i="4"/>
  <c r="K11" i="4"/>
  <c r="F15" i="4" l="1"/>
  <c r="G15" i="4"/>
  <c r="H15" i="4"/>
  <c r="F14" i="4"/>
  <c r="G14" i="4"/>
  <c r="H14" i="4"/>
  <c r="F13" i="4"/>
  <c r="G13" i="4"/>
  <c r="H13" i="4"/>
  <c r="F12" i="4"/>
  <c r="G12" i="4"/>
  <c r="H12" i="4"/>
  <c r="F11" i="4"/>
  <c r="G11" i="4"/>
  <c r="H11" i="4"/>
  <c r="B15" i="3" l="1"/>
  <c r="D11" i="4" l="1"/>
  <c r="E11" i="4"/>
  <c r="D12" i="4"/>
  <c r="E12" i="4"/>
  <c r="D13" i="4"/>
  <c r="E13" i="4"/>
  <c r="D14" i="4"/>
  <c r="E14" i="4"/>
  <c r="D15" i="4"/>
  <c r="E15" i="4"/>
  <c r="D16" i="4"/>
  <c r="E16" i="4"/>
  <c r="C16" i="4"/>
  <c r="C15" i="4"/>
  <c r="C14" i="4"/>
  <c r="C13" i="4"/>
  <c r="C12" i="4"/>
  <c r="C11" i="4"/>
  <c r="D17" i="4" l="1"/>
  <c r="E17" i="4"/>
  <c r="C17" i="4"/>
  <c r="B13" i="3" l="1"/>
  <c r="A13" i="3" l="1"/>
  <c r="A14" i="4"/>
  <c r="A23" i="3"/>
  <c r="B23" i="3"/>
  <c r="B22" i="3"/>
  <c r="B21" i="3"/>
  <c r="A21" i="3"/>
  <c r="B25" i="4"/>
  <c r="A25" i="4"/>
  <c r="A24" i="4" l="1"/>
  <c r="A27" i="3"/>
  <c r="B28" i="4"/>
  <c r="A28" i="4"/>
  <c r="B27" i="4"/>
  <c r="A27" i="4"/>
  <c r="B26" i="4"/>
  <c r="A26" i="4"/>
  <c r="B24" i="4"/>
  <c r="B23" i="4"/>
  <c r="A23" i="4"/>
  <c r="B22" i="4"/>
  <c r="A22" i="4"/>
  <c r="A17" i="4"/>
  <c r="A16" i="4"/>
  <c r="A15" i="4"/>
  <c r="A13" i="4"/>
  <c r="A12" i="4"/>
  <c r="D6" i="4"/>
  <c r="B28" i="3"/>
  <c r="B27" i="3"/>
  <c r="B26" i="3"/>
  <c r="B25" i="3"/>
  <c r="A25" i="3"/>
  <c r="B24" i="3"/>
  <c r="B20" i="3"/>
  <c r="B19" i="3"/>
  <c r="A19" i="3"/>
  <c r="B16" i="3"/>
  <c r="A15" i="3"/>
  <c r="B14" i="3"/>
  <c r="A11" i="4"/>
  <c r="E6" i="3"/>
</calcChain>
</file>

<file path=xl/sharedStrings.xml><?xml version="1.0" encoding="utf-8"?>
<sst xmlns="http://schemas.openxmlformats.org/spreadsheetml/2006/main" count="429" uniqueCount="298">
  <si>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</si>
  <si>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</si>
  <si>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</si>
  <si>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</si>
  <si>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</si>
  <si>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</si>
  <si>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</si>
  <si>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</si>
  <si>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</si>
  <si>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</si>
  <si>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</si>
  <si>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</si>
  <si>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</si>
  <si>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</si>
  <si>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</si>
  <si>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</si>
  <si>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</si>
  <si>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</si>
  <si>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</si>
  <si>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</si>
  <si>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</si>
  <si>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</si>
  <si>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</si>
  <si>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</si>
  <si>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</si>
  <si>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</si>
  <si>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</si>
  <si>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</si>
  <si>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</si>
  <si>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</si>
  <si>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</si>
  <si>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</si>
  <si>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</si>
  <si>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</si>
  <si>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</si>
  <si>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</si>
  <si>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</si>
  <si>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</si>
  <si>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</si>
  <si>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</si>
  <si>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</si>
  <si>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</si>
  <si>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</si>
  <si>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</si>
  <si>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</si>
  <si>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</si>
  <si>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</si>
  <si>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</si>
  <si>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</si>
  <si>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</si>
  <si>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</si>
  <si>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</si>
  <si>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</si>
  <si>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</si>
  <si>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</si>
  <si>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</si>
  <si>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</si>
  <si>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</si>
  <si>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</si>
  <si>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</si>
  <si>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</si>
  <si>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</si>
  <si>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</si>
  <si>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</si>
  <si>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</si>
  <si>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</si>
  <si>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</si>
  <si>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</si>
  <si>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</si>
  <si>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</si>
  <si>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</si>
  <si>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</si>
  <si>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</si>
  <si>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</si>
  <si>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</si>
  <si>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</si>
  <si>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</si>
  <si>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</si>
  <si>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</si>
  <si>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</si>
  <si>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</si>
  <si>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</si>
  <si>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</si>
  <si>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</si>
  <si>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</si>
  <si>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</si>
  <si>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</si>
  <si>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</si>
  <si>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</si>
  <si>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</si>
  <si>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</si>
  <si>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</si>
  <si>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</si>
  <si>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</si>
  <si>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</si>
  <si>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</si>
  <si>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</si>
  <si>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</si>
  <si>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</si>
  <si>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</si>
  <si>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</si>
  <si>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</si>
  <si>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</si>
  <si>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</si>
  <si>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</si>
  <si>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</si>
  <si>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</si>
  <si>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</si>
  <si>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</si>
  <si>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</si>
  <si>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</si>
  <si>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</si>
  <si>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</si>
  <si>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</si>
  <si>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</si>
  <si>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</si>
  <si>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</si>
  <si>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</si>
  <si>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</si>
  <si>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</si>
  <si>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</si>
  <si>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</si>
  <si>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</si>
  <si>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</si>
  <si>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</si>
  <si>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</si>
  <si>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</si>
  <si>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</si>
  <si>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</si>
  <si>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</si>
  <si>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</si>
  <si>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</si>
  <si>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</si>
  <si>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</si>
  <si>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</si>
  <si>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</si>
  <si>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</si>
  <si>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</si>
  <si>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</si>
  <si>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</si>
  <si>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</si>
  <si>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</si>
  <si>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</si>
  <si>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</si>
  <si>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</si>
  <si>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</si>
  <si>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</si>
  <si>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</si>
  <si>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</si>
  <si>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</si>
  <si>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</si>
  <si>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</si>
  <si>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</si>
  <si>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</si>
  <si>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</si>
  <si>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</si>
  <si>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</si>
  <si>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</si>
  <si>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</si>
  <si>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</si>
  <si>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</si>
  <si>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</si>
  <si>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</si>
  <si>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</si>
  <si>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</si>
  <si>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</si>
  <si>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</si>
  <si>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</si>
  <si>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</si>
  <si>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</si>
  <si>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</si>
  <si>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</si>
  <si>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</si>
  <si>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</si>
  <si>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</si>
  <si>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</si>
  <si>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</si>
  <si>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</si>
  <si>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</si>
  <si>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</si>
  <si>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</si>
  <si>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</si>
  <si>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</si>
  <si>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</si>
  <si>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</si>
  <si>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</si>
  <si>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</si>
  <si>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</si>
  <si>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</si>
  <si>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</si>
  <si>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</si>
  <si>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</si>
  <si>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</si>
  <si>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</si>
  <si>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</si>
  <si>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</si>
  <si>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</si>
  <si>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</si>
  <si>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</si>
  <si>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</si>
  <si>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</si>
  <si>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</si>
  <si>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</si>
  <si>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</si>
  <si>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</si>
  <si>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</si>
  <si>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</si>
  <si>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</si>
  <si>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</si>
  <si>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</si>
  <si>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</si>
  <si>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</si>
  <si>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</si>
  <si>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</si>
  <si>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</si>
  <si>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</si>
  <si>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</si>
  <si>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</si>
  <si>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</si>
  <si>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</si>
  <si>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</si>
  <si>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</si>
  <si>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</si>
  <si>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</si>
  <si>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</si>
  <si>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</si>
  <si>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</si>
  <si>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</si>
  <si>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</si>
  <si>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</si>
  <si>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</si>
  <si>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</si>
  <si>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</si>
  <si>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</si>
  <si>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</si>
  <si>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</si>
  <si>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</si>
  <si>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</si>
  <si>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</si>
  <si>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</si>
  <si>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</si>
  <si>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</si>
  <si>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</si>
  <si>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</si>
  <si>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</si>
  <si>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</si>
  <si>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</si>
  <si>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</si>
  <si>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</si>
  <si>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</si>
  <si>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</si>
  <si>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</si>
  <si>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</si>
  <si>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</si>
  <si>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</si>
  <si>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</si>
  <si>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</si>
  <si>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</si>
  <si>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</si>
  <si>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</si>
  <si>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</si>
  <si>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</si>
  <si>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</si>
  <si>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</si>
  <si>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</si>
  <si>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</si>
  <si>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</si>
  <si>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</si>
  <si>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</si>
  <si>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LINEA BASE 2018</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</si>
  <si>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</si>
  <si>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</si>
  <si>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</si>
  <si>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</si>
  <si>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</si>
  <si>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</si>
  <si>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</si>
  <si>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</si>
  <si>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</si>
  <si>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</si>
  <si>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</si>
  <si>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</si>
  <si>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</si>
  <si>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</si>
  <si>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</si>
  <si>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</si>
  <si>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</si>
  <si>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</si>
  <si>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</si>
  <si>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</si>
  <si>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TERCER TRIMESTRE 2019</t>
  </si>
  <si>
    <t>La apropiación inicial para la vigencia 2019 corresponde a 140 mil millones de pesos de los cuales en el segundo trimestre de 2019 se realizaron compromisos acumulados de un 82,12% lo que  demuestra que la contratación se realiza en forma muestra un adecuado comportamiento. En este primer trimestre se genero una adición al presupuesto por valor de $ 2,375 millones de pesos generando un incremento en su apropiación disponible quedando el presupuesto de la Entidad en $142 mil  millones de pesos.  </t>
  </si>
  <si>
    <t>La meta programada para el recaudo de los ingresos para la vigencia 2019 corresponde a $11,920 millones los cuales se proyecta recaudar con la venta de bienes y servicios gestionadas por los escenarios de la Entidad como son el Teatro Jorge Eliecer Gaitan,  Planetario de Bogotá, Teatro el Parque, Cinemateca Distrital, Teatro Mayor Julio Mario Santo Domingo ; que para el segundo trimestres esta en el 42,89%. </t>
  </si>
  <si>
    <t>Para los compromisos totales del segundo trimestre de 2019 se efectuaron giros del 58,30% de acuerdo a la contratación para el cumplimiento de las actividades misionales.</t>
  </si>
  <si>
    <t>En el tercer trimestre de la vigencia 2019, de acuerdo a los compromisos adquiridos en la contratación por prestación de servicios para cumplir con los programas y proyectos del plan de acción, los giros realizados durante este periodo fueron del 55,97%.</t>
  </si>
  <si>
    <t>Durante el segundo trimestre de 2019 la entidad realizó la gestión para el giro de reservas presupuestales con el promedio de 89,70%. Pero para el mes de septiembre de 2019 se realizó el pago de reservas presupuestal del 89,70%; se  proyecta como meta que en el mes de noviembre de 2019 se logre pagar el 100% de todas las reservas presupuestales y que al final de la vigencia no se constituyan pasivos exigibles.</t>
  </si>
  <si>
    <t>Para el tercer  trimestre el indicador presenta mejores resultados ya que se disminuyo el PAC No Ejecutado a 1,98. Ahora bien esta disminucion aún se mantiene con un desempeño satisfactorio.</t>
  </si>
  <si>
    <t xml:space="preserve">En la vigencia 2019 se toma como muestra de los indicadores financieros - Contabilidad cinco conciliaciones bancarias y la conciliación con Almacen: Para el tercer trimestre las conciliaciones de almacen no presentan partidas pendientes, las conciliaciones bancarias presentan dos, tres y una partida conciliatorias para el trimestre respectivamente al mes, generando un indicador de alerta en relación a la gestión, veficacion y seguimiento de la información contable relacionada, que es trasmitida a las áreas correspondientes; en este caso tesoreria, para en el tercer mes del trimestre quedando solo una partida por conciliar.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</si>
</sst>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 #,##0_-;_-* &quot;-&quot;_-;_-@_-"/>
    <numFmt numFmtId="165" formatCode="_-* #,##0.00_-;\-* #,##0.00_-;_-* &quot;-&quot;??_-;_-@_-"/>
    <numFmt numFmtId="166" formatCode="d\.m"/>
    <numFmt numFmtId="167" formatCode="_-* #,##0.00_-;\-* #,##0.00_-;_-* &quot;-&quot;_-;_-@_-"/>
    <numFmt numFmtId="168" formatCode="_-* #,##0_-;\-* #,##0_-;_-* &quot;-&quot;??_-;_-@_-"/>
    <numFmt numFmtId="169" formatCode="0.0%"/>
    <numFmt numFmtId="170" formatCode="[$-F800]dddd\,\ mmmm\ dd\,\ yyyy"/>
  </numFmts>
  <fonts count="32"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23" fillId="0" borderId="0" applyFont="0" applyFill="0" applyBorder="0" applyAlignment="0" applyProtection="0"/>
    <xf numFmtId="165" fontId="24" fillId="0" borderId="0" applyFont="0" applyFill="0" applyBorder="0" applyAlignment="0" applyProtection="0"/>
    <xf numFmtId="9" fontId="24" fillId="0" borderId="0" applyFont="0" applyFill="0" applyBorder="0" applyAlignment="0" applyProtection="0"/>
  </cellStyleXfs>
  <cellXfs count="260">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6"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6"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6"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9"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8"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7" fontId="26" fillId="0" borderId="0" xfId="0" applyNumberFormat="1" applyFont="1" applyAlignment="1"/>
    <xf numFmtId="0" fontId="26" fillId="0" borderId="0" xfId="0" applyFont="1" applyAlignment="1"/>
    <xf numFmtId="164"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8" fontId="18" fillId="0" borderId="0" xfId="0" applyNumberFormat="1" applyFont="1" applyFill="1" applyAlignment="1"/>
    <xf numFmtId="168" fontId="18" fillId="0" borderId="0" xfId="0" applyNumberFormat="1" applyFont="1" applyAlignment="1"/>
    <xf numFmtId="10" fontId="1" fillId="20" borderId="4" xfId="3" applyNumberFormat="1" applyFont="1" applyFill="1" applyBorder="1" applyAlignment="1">
      <alignment horizontal="center" vertical="center"/>
    </xf>
    <xf numFmtId="168"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66" fontId="1" fillId="0" borderId="4" xfId="0" applyNumberFormat="1" applyFont="1" applyBorder="1" applyAlignment="1">
      <alignment horizontal="left" vertical="center" wrapText="1"/>
    </xf>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14" xfId="0" applyFont="1" applyBorder="1" applyAlignment="1">
      <alignment horizontal="center" vertical="center" wrapText="1"/>
    </xf>
    <xf numFmtId="0" fontId="16" fillId="0" borderId="13" xfId="0" applyFont="1" applyBorder="1"/>
    <xf numFmtId="0" fontId="16" fillId="8" borderId="14" xfId="0" applyFont="1" applyFill="1" applyBorder="1" applyAlignment="1">
      <alignment horizontal="center" vertical="center" wrapText="1"/>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7" fillId="3" borderId="4" xfId="0" applyFont="1" applyFill="1" applyBorder="1" applyAlignment="1">
      <alignment horizontal="center" vertical="center" wrapText="1"/>
    </xf>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6" fillId="0" borderId="4" xfId="0" applyFont="1" applyBorder="1" applyAlignment="1">
      <alignment vertical="top" wrapText="1"/>
    </xf>
    <xf numFmtId="0" fontId="15" fillId="0" borderId="14" xfId="0" applyFont="1" applyBorder="1" applyAlignment="1">
      <alignment horizontal="center" vertical="center" wrapText="1"/>
    </xf>
    <xf numFmtId="0" fontId="16" fillId="0" borderId="15" xfId="0" applyFont="1" applyBorder="1"/>
    <xf numFmtId="0" fontId="1" fillId="0" borderId="14" xfId="0" applyFont="1" applyBorder="1" applyAlignment="1">
      <alignment horizontal="left" vertical="top" wrapText="1"/>
    </xf>
    <xf numFmtId="0" fontId="16" fillId="0" borderId="13" xfId="0" applyFont="1" applyBorder="1" applyAlignment="1">
      <alignment vertical="top"/>
    </xf>
    <xf numFmtId="0" fontId="15" fillId="0" borderId="14" xfId="0" applyFont="1" applyBorder="1" applyAlignment="1">
      <alignment horizontal="left" vertical="top" wrapText="1"/>
    </xf>
    <xf numFmtId="0" fontId="16" fillId="0" borderId="13" xfId="0" applyFont="1" applyBorder="1" applyAlignment="1">
      <alignment horizontal="left" vertical="top"/>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7" fillId="3" borderId="4" xfId="0" applyFont="1" applyFill="1" applyBorder="1" applyAlignment="1">
      <alignment horizontal="center" vertical="center"/>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6" fillId="0" borderId="14" xfId="0" applyFont="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6" fillId="0" borderId="14" xfId="0" applyFont="1" applyFill="1" applyBorder="1" applyAlignment="1">
      <alignment horizontal="center" vertical="center" wrapText="1"/>
    </xf>
    <xf numFmtId="0" fontId="16" fillId="0" borderId="13" xfId="0" applyFont="1" applyFill="1" applyBorder="1"/>
    <xf numFmtId="0" fontId="19" fillId="2" borderId="4" xfId="0" applyFont="1" applyFill="1" applyBorder="1" applyAlignment="1">
      <alignment horizontal="center" vertical="center" wrapText="1"/>
    </xf>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1"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3" fillId="0" borderId="14" xfId="0" applyFont="1" applyBorder="1" applyAlignment="1">
      <alignment vertical="top" wrapText="1"/>
    </xf>
    <xf numFmtId="0" fontId="3" fillId="8" borderId="14" xfId="0" applyFont="1" applyFill="1" applyBorder="1" applyAlignment="1">
      <alignment vertical="top" wrapText="1"/>
    </xf>
    <xf numFmtId="0" fontId="1" fillId="0" borderId="14" xfId="0" applyFont="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vertical="center" wrapText="1"/>
    </xf>
    <xf numFmtId="0" fontId="6" fillId="8" borderId="14" xfId="0" applyFont="1" applyFill="1" applyBorder="1" applyAlignment="1">
      <alignment horizontal="center" vertical="center" wrapText="1"/>
    </xf>
    <xf numFmtId="0" fontId="6" fillId="0" borderId="4" xfId="0" applyFont="1" applyBorder="1" applyAlignment="1">
      <alignment vertical="center" wrapText="1"/>
    </xf>
    <xf numFmtId="0" fontId="4"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7" fillId="4" borderId="4" xfId="0" applyFont="1" applyFill="1" applyBorder="1" applyAlignment="1"/>
    <xf numFmtId="170" fontId="27" fillId="0" borderId="4" xfId="0" applyNumberFormat="1" applyFont="1" applyBorder="1" applyAlignment="1"/>
    <xf numFmtId="170" fontId="27" fillId="0" borderId="5" xfId="0" applyNumberFormat="1" applyFont="1" applyBorder="1"/>
    <xf numFmtId="170"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70"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18" fillId="0" borderId="34" xfId="0" applyFont="1" applyBorder="1" applyAlignment="1">
      <alignment horizontal="center"/>
    </xf>
    <xf numFmtId="0" fontId="26" fillId="0" borderId="34" xfId="0" applyFont="1" applyBorder="1" applyAlignment="1">
      <alignment vertical="center"/>
    </xf>
    <xf numFmtId="166" fontId="11" fillId="0" borderId="4"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0" fontId="31" fillId="22" borderId="34" xfId="0" applyFont="1" applyFill="1" applyBorder="1" applyAlignment="1">
      <alignment horizontal="left" vertical="center" wrapText="1"/>
    </xf>
    <xf numFmtId="0" fontId="2" fillId="15" borderId="4" xfId="0" applyFont="1" applyFill="1" applyBorder="1" applyAlignment="1">
      <alignment horizontal="left" vertical="center"/>
    </xf>
    <xf numFmtId="2" fontId="4" fillId="9" borderId="4" xfId="0" applyNumberFormat="1" applyFont="1" applyFill="1" applyBorder="1" applyAlignment="1">
      <alignment horizontal="center"/>
    </xf>
    <xf numFmtId="0" fontId="6" fillId="0" borderId="5" xfId="0" applyFont="1" applyBorder="1"/>
    <xf numFmtId="0" fontId="6" fillId="0" borderId="6" xfId="0" applyFont="1" applyBorder="1"/>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166" fontId="11" fillId="0" borderId="10" xfId="0" applyNumberFormat="1" applyFont="1" applyBorder="1" applyAlignment="1">
      <alignment horizontal="center" vertical="center" wrapText="1"/>
    </xf>
    <xf numFmtId="0" fontId="2" fillId="9"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1" fillId="4" borderId="4" xfId="0" applyFont="1" applyFill="1" applyBorder="1" applyAlignment="1">
      <alignment horizontal="left" vertical="center"/>
    </xf>
    <xf numFmtId="0" fontId="6" fillId="0" borderId="4" xfId="0" applyFont="1" applyBorder="1" applyAlignment="1">
      <alignment vertical="center"/>
    </xf>
    <xf numFmtId="0" fontId="2" fillId="9" borderId="1" xfId="0" applyFont="1" applyFill="1" applyBorder="1" applyAlignment="1">
      <alignment horizontal="center" vertical="center"/>
    </xf>
    <xf numFmtId="0" fontId="3" fillId="0" borderId="17" xfId="0" applyFont="1" applyBorder="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6" fontId="1" fillId="16" borderId="4" xfId="0" applyNumberFormat="1" applyFont="1" applyFill="1" applyBorder="1" applyAlignment="1">
      <alignment horizontal="left" vertical="top" wrapText="1"/>
    </xf>
    <xf numFmtId="0" fontId="1" fillId="19" borderId="9"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1" xfId="0" applyFont="1" applyFill="1" applyBorder="1" applyAlignment="1">
      <alignment horizontal="left" vertical="center" wrapText="1"/>
    </xf>
  </cellXfs>
  <cellStyles count="4">
    <cellStyle name="Millares" xfId="2" builtinId="3"/>
    <cellStyle name="Millares [0]" xfId="1" builtinId="6"/>
    <cellStyle name="Normal" xfId="0" builtinId="0"/>
    <cellStyle name="Porcentaje" xfId="3" builtinId="5"/>
  </cellStyles>
  <dxfs count="21">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ZMUN\Desktop\Presupuesto\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abSelected="1" zoomScale="90" zoomScaleNormal="90" workbookViewId="0">
      <selection sqref="A1:B4"/>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33"/>
      <c r="B1" s="134"/>
      <c r="C1" s="125" t="s">
        <v>255</v>
      </c>
      <c r="D1" s="126"/>
      <c r="E1" s="126"/>
      <c r="F1" s="126"/>
      <c r="G1" s="126"/>
      <c r="H1" s="126"/>
      <c r="I1" s="126"/>
      <c r="J1" s="127" t="s">
        <v>262</v>
      </c>
      <c r="K1" s="127"/>
      <c r="L1" s="73"/>
      <c r="M1" s="73"/>
    </row>
    <row r="2" spans="1:13" ht="16.5" customHeight="1" x14ac:dyDescent="0.3">
      <c r="A2" s="135"/>
      <c r="B2" s="136"/>
      <c r="C2" s="126"/>
      <c r="D2" s="126"/>
      <c r="E2" s="126"/>
      <c r="F2" s="126"/>
      <c r="G2" s="126"/>
      <c r="H2" s="126"/>
      <c r="I2" s="126"/>
      <c r="J2" s="138" t="s">
        <v>261</v>
      </c>
      <c r="K2" s="139"/>
      <c r="L2" s="73"/>
      <c r="M2" s="73"/>
    </row>
    <row r="3" spans="1:13" ht="16.5" customHeight="1" x14ac:dyDescent="0.3">
      <c r="A3" s="135"/>
      <c r="B3" s="136"/>
      <c r="C3" s="126" t="s">
        <v>3</v>
      </c>
      <c r="D3" s="126"/>
      <c r="E3" s="126"/>
      <c r="F3" s="126"/>
      <c r="G3" s="126"/>
      <c r="H3" s="126"/>
      <c r="I3" s="126"/>
      <c r="J3" s="75" t="s">
        <v>259</v>
      </c>
      <c r="K3" s="76"/>
      <c r="L3" s="73"/>
      <c r="M3" s="73"/>
    </row>
    <row r="4" spans="1:13" ht="16.5" customHeight="1" x14ac:dyDescent="0.3">
      <c r="A4" s="137"/>
      <c r="B4" s="132"/>
      <c r="C4" s="126"/>
      <c r="D4" s="126"/>
      <c r="E4" s="126"/>
      <c r="F4" s="126"/>
      <c r="G4" s="126"/>
      <c r="H4" s="126"/>
      <c r="I4" s="126"/>
      <c r="J4" s="138" t="s">
        <v>260</v>
      </c>
      <c r="K4" s="139"/>
      <c r="L4" s="73"/>
      <c r="M4" s="73"/>
    </row>
    <row r="5" spans="1:13" ht="7.5" customHeight="1" x14ac:dyDescent="0.3">
      <c r="A5" s="131"/>
      <c r="B5" s="129"/>
      <c r="C5" s="132"/>
      <c r="D5" s="132"/>
      <c r="E5" s="132"/>
      <c r="F5" s="132"/>
      <c r="G5" s="132"/>
      <c r="H5" s="132"/>
      <c r="I5" s="132"/>
      <c r="J5" s="132"/>
      <c r="K5" s="132"/>
      <c r="L5" s="74"/>
      <c r="M5" s="74"/>
    </row>
    <row r="6" spans="1:13" ht="21" customHeight="1" x14ac:dyDescent="0.3">
      <c r="A6" s="128" t="s">
        <v>7</v>
      </c>
      <c r="B6" s="129"/>
      <c r="C6" s="129"/>
      <c r="D6" s="129"/>
      <c r="E6" s="129"/>
      <c r="F6" s="129"/>
      <c r="G6" s="129"/>
      <c r="H6" s="129"/>
      <c r="I6" s="129"/>
      <c r="J6" s="129"/>
      <c r="K6" s="130"/>
    </row>
    <row r="7" spans="1:13" ht="29.25" customHeight="1" x14ac:dyDescent="0.3">
      <c r="A7" s="140" t="s">
        <v>6</v>
      </c>
      <c r="B7" s="130"/>
      <c r="C7" s="141" t="s">
        <v>252</v>
      </c>
      <c r="D7" s="143"/>
      <c r="E7" s="143"/>
      <c r="F7" s="143"/>
      <c r="G7" s="143"/>
      <c r="H7" s="143"/>
      <c r="I7" s="143"/>
      <c r="J7" s="143"/>
      <c r="K7" s="144"/>
    </row>
    <row r="8" spans="1:13" ht="24.75" customHeight="1" x14ac:dyDescent="0.3">
      <c r="A8" s="140" t="s">
        <v>10</v>
      </c>
      <c r="B8" s="130"/>
      <c r="C8" s="141" t="s">
        <v>254</v>
      </c>
      <c r="D8" s="129"/>
      <c r="E8" s="129"/>
      <c r="F8" s="129"/>
      <c r="G8" s="129"/>
      <c r="H8" s="129"/>
      <c r="I8" s="129"/>
      <c r="J8" s="129"/>
      <c r="K8" s="130"/>
    </row>
    <row r="9" spans="1:13" ht="24" customHeight="1" x14ac:dyDescent="0.3">
      <c r="A9" s="140" t="s">
        <v>11</v>
      </c>
      <c r="B9" s="130"/>
      <c r="C9" s="142" t="s">
        <v>12</v>
      </c>
      <c r="D9" s="129"/>
      <c r="E9" s="129"/>
      <c r="F9" s="129"/>
      <c r="G9" s="129"/>
      <c r="H9" s="129"/>
      <c r="I9" s="129"/>
      <c r="J9" s="129"/>
      <c r="K9" s="130"/>
    </row>
    <row r="10" spans="1:13" ht="38.25" customHeight="1" x14ac:dyDescent="0.3">
      <c r="A10" s="140" t="s">
        <v>15</v>
      </c>
      <c r="B10" s="130"/>
      <c r="C10" s="145" t="s">
        <v>17</v>
      </c>
      <c r="D10" s="129"/>
      <c r="E10" s="129"/>
      <c r="F10" s="129"/>
      <c r="G10" s="129"/>
      <c r="H10" s="129"/>
      <c r="I10" s="129"/>
      <c r="J10" s="129"/>
      <c r="K10" s="130"/>
    </row>
    <row r="11" spans="1:13" ht="16.5" customHeight="1" x14ac:dyDescent="0.3">
      <c r="A11" s="146"/>
      <c r="B11" s="129"/>
      <c r="C11" s="129"/>
      <c r="D11" s="129"/>
      <c r="E11" s="129"/>
      <c r="F11" s="129"/>
      <c r="G11" s="129"/>
      <c r="H11" s="129"/>
      <c r="I11" s="129"/>
      <c r="J11" s="129"/>
      <c r="K11" s="130"/>
    </row>
    <row r="12" spans="1:13" ht="36" customHeight="1" x14ac:dyDescent="0.3">
      <c r="A12" s="140" t="s">
        <v>18</v>
      </c>
      <c r="B12" s="129"/>
      <c r="C12" s="148" t="s">
        <v>165</v>
      </c>
      <c r="D12" s="149"/>
      <c r="E12" s="150"/>
      <c r="F12" s="140" t="s">
        <v>19</v>
      </c>
      <c r="G12" s="129"/>
      <c r="H12" s="147" t="s">
        <v>23</v>
      </c>
      <c r="I12" s="129"/>
      <c r="J12" s="129"/>
      <c r="K12" s="130"/>
    </row>
    <row r="13" spans="1:13" ht="16.5" customHeight="1" x14ac:dyDescent="0.3">
      <c r="A13" s="158"/>
      <c r="B13" s="159"/>
      <c r="C13" s="159"/>
      <c r="D13" s="159"/>
      <c r="E13" s="159"/>
      <c r="F13" s="159"/>
      <c r="G13" s="159"/>
      <c r="H13" s="159"/>
      <c r="I13" s="159"/>
      <c r="J13" s="159"/>
      <c r="K13" s="160"/>
    </row>
    <row r="14" spans="1:13" ht="21" customHeight="1" x14ac:dyDescent="0.3">
      <c r="A14" s="161" t="s">
        <v>21</v>
      </c>
      <c r="B14" s="129"/>
      <c r="C14" s="129"/>
      <c r="D14" s="129"/>
      <c r="E14" s="129"/>
      <c r="F14" s="129"/>
      <c r="G14" s="129"/>
      <c r="H14" s="129"/>
      <c r="I14" s="129"/>
      <c r="J14" s="129"/>
      <c r="K14" s="130"/>
    </row>
    <row r="15" spans="1:13" ht="12.75" customHeight="1" x14ac:dyDescent="0.3">
      <c r="A15" s="67" t="s">
        <v>24</v>
      </c>
      <c r="B15" s="67" t="s">
        <v>22</v>
      </c>
      <c r="C15" s="85" t="s">
        <v>21</v>
      </c>
      <c r="D15" s="170" t="s">
        <v>25</v>
      </c>
      <c r="E15" s="129"/>
      <c r="F15" s="129"/>
      <c r="G15" s="130"/>
      <c r="H15" s="68" t="s">
        <v>26</v>
      </c>
      <c r="I15" s="178" t="s">
        <v>28</v>
      </c>
      <c r="J15" s="130"/>
      <c r="K15" s="69" t="s">
        <v>30</v>
      </c>
    </row>
    <row r="16" spans="1:13" ht="53.25" customHeight="1" x14ac:dyDescent="0.3">
      <c r="A16" s="152" t="s">
        <v>31</v>
      </c>
      <c r="B16" s="156" t="s">
        <v>50</v>
      </c>
      <c r="C16" s="115" t="s">
        <v>54</v>
      </c>
      <c r="D16" s="86" t="s">
        <v>44</v>
      </c>
      <c r="E16" s="151" t="s">
        <v>253</v>
      </c>
      <c r="F16" s="118"/>
      <c r="G16" s="119"/>
      <c r="H16" s="122" t="s">
        <v>62</v>
      </c>
      <c r="I16" s="122" t="s">
        <v>65</v>
      </c>
      <c r="J16" s="122" t="s">
        <v>79</v>
      </c>
      <c r="K16" s="122" t="s">
        <v>66</v>
      </c>
    </row>
    <row r="17" spans="1:11" ht="40.5" customHeight="1" x14ac:dyDescent="0.3">
      <c r="A17" s="153"/>
      <c r="B17" s="155"/>
      <c r="C17" s="157"/>
      <c r="D17" s="86" t="s">
        <v>47</v>
      </c>
      <c r="E17" s="117" t="s">
        <v>67</v>
      </c>
      <c r="F17" s="118"/>
      <c r="G17" s="119"/>
      <c r="H17" s="123"/>
      <c r="I17" s="123"/>
      <c r="J17" s="123"/>
      <c r="K17" s="123"/>
    </row>
    <row r="18" spans="1:11" ht="58.5" customHeight="1" x14ac:dyDescent="0.3">
      <c r="A18" s="153"/>
      <c r="B18" s="156" t="s">
        <v>68</v>
      </c>
      <c r="C18" s="115" t="s">
        <v>243</v>
      </c>
      <c r="D18" s="86" t="s">
        <v>44</v>
      </c>
      <c r="E18" s="162" t="s">
        <v>287</v>
      </c>
      <c r="F18" s="163"/>
      <c r="G18" s="164"/>
      <c r="H18" s="122" t="s">
        <v>62</v>
      </c>
      <c r="I18" s="165" t="s">
        <v>289</v>
      </c>
      <c r="J18" s="122" t="s">
        <v>79</v>
      </c>
      <c r="K18" s="122" t="s">
        <v>66</v>
      </c>
    </row>
    <row r="19" spans="1:11" ht="58.5" customHeight="1" x14ac:dyDescent="0.3">
      <c r="A19" s="153"/>
      <c r="B19" s="155"/>
      <c r="C19" s="157"/>
      <c r="D19" s="86" t="s">
        <v>47</v>
      </c>
      <c r="E19" s="162" t="s">
        <v>288</v>
      </c>
      <c r="F19" s="163"/>
      <c r="G19" s="164"/>
      <c r="H19" s="123"/>
      <c r="I19" s="123"/>
      <c r="J19" s="123"/>
      <c r="K19" s="123"/>
    </row>
    <row r="20" spans="1:11" ht="40.5" customHeight="1" x14ac:dyDescent="0.3">
      <c r="A20" s="153"/>
      <c r="B20" s="156" t="s">
        <v>244</v>
      </c>
      <c r="C20" s="115" t="s">
        <v>248</v>
      </c>
      <c r="D20" s="86" t="s">
        <v>44</v>
      </c>
      <c r="E20" s="117" t="s">
        <v>76</v>
      </c>
      <c r="F20" s="118"/>
      <c r="G20" s="119"/>
      <c r="H20" s="122" t="s">
        <v>62</v>
      </c>
      <c r="I20" s="122" t="s">
        <v>78</v>
      </c>
      <c r="J20" s="122" t="s">
        <v>79</v>
      </c>
      <c r="K20" s="122" t="s">
        <v>66</v>
      </c>
    </row>
    <row r="21" spans="1:11" ht="40.5" customHeight="1" x14ac:dyDescent="0.3">
      <c r="A21" s="153"/>
      <c r="B21" s="155"/>
      <c r="C21" s="157"/>
      <c r="D21" s="86" t="s">
        <v>47</v>
      </c>
      <c r="E21" s="117" t="s">
        <v>80</v>
      </c>
      <c r="F21" s="118"/>
      <c r="G21" s="119"/>
      <c r="H21" s="123"/>
      <c r="I21" s="123"/>
      <c r="J21" s="123"/>
      <c r="K21" s="123"/>
    </row>
    <row r="22" spans="1:11" ht="34.5" customHeight="1" x14ac:dyDescent="0.3">
      <c r="A22" s="153"/>
      <c r="B22" s="115" t="s">
        <v>245</v>
      </c>
      <c r="C22" s="115" t="s">
        <v>246</v>
      </c>
      <c r="D22" s="86" t="s">
        <v>44</v>
      </c>
      <c r="E22" s="117" t="s">
        <v>76</v>
      </c>
      <c r="F22" s="118"/>
      <c r="G22" s="119"/>
      <c r="H22" s="122" t="s">
        <v>62</v>
      </c>
      <c r="I22" s="122" t="s">
        <v>78</v>
      </c>
      <c r="J22" s="122" t="s">
        <v>247</v>
      </c>
      <c r="K22" s="122" t="s">
        <v>66</v>
      </c>
    </row>
    <row r="23" spans="1:11" ht="34.5" customHeight="1" x14ac:dyDescent="0.3">
      <c r="A23" s="153"/>
      <c r="B23" s="116"/>
      <c r="C23" s="116"/>
      <c r="D23" s="86" t="s">
        <v>47</v>
      </c>
      <c r="E23" s="117" t="s">
        <v>80</v>
      </c>
      <c r="F23" s="120"/>
      <c r="G23" s="121"/>
      <c r="H23" s="123"/>
      <c r="I23" s="123"/>
      <c r="J23" s="123"/>
      <c r="K23" s="123"/>
    </row>
    <row r="24" spans="1:11" ht="40.5" customHeight="1" x14ac:dyDescent="0.3">
      <c r="A24" s="153"/>
      <c r="B24" s="154" t="s">
        <v>263</v>
      </c>
      <c r="C24" s="115" t="s">
        <v>82</v>
      </c>
      <c r="D24" s="86" t="s">
        <v>44</v>
      </c>
      <c r="E24" s="117" t="s">
        <v>84</v>
      </c>
      <c r="F24" s="118"/>
      <c r="G24" s="119"/>
      <c r="H24" s="122" t="s">
        <v>62</v>
      </c>
      <c r="I24" s="122" t="s">
        <v>87</v>
      </c>
      <c r="J24" s="122" t="s">
        <v>79</v>
      </c>
      <c r="K24" s="122" t="s">
        <v>66</v>
      </c>
    </row>
    <row r="25" spans="1:11" ht="40.5" customHeight="1" x14ac:dyDescent="0.3">
      <c r="A25" s="123"/>
      <c r="B25" s="155"/>
      <c r="C25" s="157"/>
      <c r="D25" s="86" t="s">
        <v>47</v>
      </c>
      <c r="E25" s="117" t="s">
        <v>88</v>
      </c>
      <c r="F25" s="118"/>
      <c r="G25" s="119"/>
      <c r="H25" s="123"/>
      <c r="I25" s="123"/>
      <c r="J25" s="123"/>
      <c r="K25" s="123"/>
    </row>
    <row r="26" spans="1:11" ht="40.5" customHeight="1" x14ac:dyDescent="0.3">
      <c r="A26" s="172" t="s">
        <v>91</v>
      </c>
      <c r="B26" s="174" t="s">
        <v>93</v>
      </c>
      <c r="C26" s="176" t="s">
        <v>96</v>
      </c>
      <c r="D26" s="87" t="s">
        <v>44</v>
      </c>
      <c r="E26" s="117" t="s">
        <v>99</v>
      </c>
      <c r="F26" s="118"/>
      <c r="G26" s="119"/>
      <c r="H26" s="124" t="s">
        <v>62</v>
      </c>
      <c r="I26" s="124" t="s">
        <v>101</v>
      </c>
      <c r="J26" s="124" t="s">
        <v>79</v>
      </c>
      <c r="K26" s="124" t="s">
        <v>66</v>
      </c>
    </row>
    <row r="27" spans="1:11" ht="40.5" customHeight="1" x14ac:dyDescent="0.3">
      <c r="A27" s="173"/>
      <c r="B27" s="175"/>
      <c r="C27" s="177"/>
      <c r="D27" s="86" t="s">
        <v>47</v>
      </c>
      <c r="E27" s="117" t="s">
        <v>103</v>
      </c>
      <c r="F27" s="118"/>
      <c r="G27" s="119"/>
      <c r="H27" s="123"/>
      <c r="I27" s="123"/>
      <c r="J27" s="123"/>
      <c r="K27" s="123"/>
    </row>
    <row r="28" spans="1:11" ht="40.5" customHeight="1" x14ac:dyDescent="0.3">
      <c r="A28" s="152" t="s">
        <v>106</v>
      </c>
      <c r="B28" s="154" t="s">
        <v>249</v>
      </c>
      <c r="C28" s="167" t="s">
        <v>266</v>
      </c>
      <c r="D28" s="86" t="s">
        <v>44</v>
      </c>
      <c r="E28" s="151" t="s">
        <v>265</v>
      </c>
      <c r="F28" s="118"/>
      <c r="G28" s="119"/>
      <c r="H28" s="165" t="s">
        <v>70</v>
      </c>
      <c r="I28" s="165" t="s">
        <v>251</v>
      </c>
      <c r="J28" s="168" t="s">
        <v>79</v>
      </c>
      <c r="K28" s="122" t="s">
        <v>66</v>
      </c>
    </row>
    <row r="29" spans="1:11" ht="40.5" customHeight="1" x14ac:dyDescent="0.3">
      <c r="A29" s="123"/>
      <c r="B29" s="155"/>
      <c r="C29" s="157"/>
      <c r="D29" s="86" t="s">
        <v>47</v>
      </c>
      <c r="E29" s="151" t="s">
        <v>250</v>
      </c>
      <c r="F29" s="118"/>
      <c r="G29" s="119"/>
      <c r="H29" s="123"/>
      <c r="I29" s="123"/>
      <c r="J29" s="169"/>
      <c r="K29" s="123"/>
    </row>
    <row r="30" spans="1:11" ht="18.75" customHeight="1" x14ac:dyDescent="0.3">
      <c r="A30" s="171"/>
      <c r="B30" s="171"/>
      <c r="C30" s="171"/>
      <c r="D30" s="171"/>
      <c r="E30" s="171"/>
      <c r="F30" s="171"/>
      <c r="G30" s="171"/>
      <c r="H30" s="171"/>
      <c r="I30" s="171"/>
      <c r="J30" s="171"/>
      <c r="K30" s="171"/>
    </row>
    <row r="31" spans="1:11" ht="19.5" customHeight="1" x14ac:dyDescent="0.3">
      <c r="A31" s="161" t="s">
        <v>104</v>
      </c>
      <c r="B31" s="129"/>
      <c r="C31" s="129"/>
      <c r="D31" s="129"/>
      <c r="E31" s="129"/>
      <c r="F31" s="129"/>
      <c r="G31" s="129"/>
      <c r="H31" s="129"/>
      <c r="I31" s="129"/>
      <c r="J31" s="129"/>
      <c r="K31" s="130"/>
    </row>
    <row r="32" spans="1:11" ht="120.75" customHeight="1" x14ac:dyDescent="0.3">
      <c r="A32" s="166" t="s">
        <v>264</v>
      </c>
      <c r="B32" s="129"/>
      <c r="C32" s="129"/>
      <c r="D32" s="129"/>
      <c r="E32" s="129"/>
      <c r="F32" s="129"/>
      <c r="G32" s="129"/>
      <c r="H32" s="129"/>
      <c r="I32" s="129"/>
      <c r="J32" s="129"/>
      <c r="K32" s="130"/>
    </row>
  </sheetData>
  <mergeCells count="87">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 ref="A32:K32"/>
    <mergeCell ref="C28:C29"/>
    <mergeCell ref="B28:B29"/>
    <mergeCell ref="A28:A29"/>
    <mergeCell ref="I28:I29"/>
    <mergeCell ref="H28:H29"/>
    <mergeCell ref="J28:J29"/>
    <mergeCell ref="E28:G28"/>
    <mergeCell ref="E29:G2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C10:K10"/>
    <mergeCell ref="A11:K11"/>
    <mergeCell ref="H12:K12"/>
    <mergeCell ref="F12:G12"/>
    <mergeCell ref="C12:E12"/>
    <mergeCell ref="A10:B10"/>
    <mergeCell ref="A9:B9"/>
    <mergeCell ref="A8:B8"/>
    <mergeCell ref="C8:K8"/>
    <mergeCell ref="C9:K9"/>
    <mergeCell ref="A7:B7"/>
    <mergeCell ref="C7:K7"/>
    <mergeCell ref="C1:I2"/>
    <mergeCell ref="C3:I4"/>
    <mergeCell ref="J1:K1"/>
    <mergeCell ref="A6:K6"/>
    <mergeCell ref="A5:K5"/>
    <mergeCell ref="A1:B4"/>
    <mergeCell ref="J2:K2"/>
    <mergeCell ref="J4:K4"/>
    <mergeCell ref="J26:J27"/>
    <mergeCell ref="K26:K27"/>
    <mergeCell ref="E27:G27"/>
    <mergeCell ref="E26:G26"/>
    <mergeCell ref="K20:K21"/>
    <mergeCell ref="B22:B23"/>
    <mergeCell ref="C22:C23"/>
    <mergeCell ref="E22:G22"/>
    <mergeCell ref="E23:G23"/>
    <mergeCell ref="H22:H23"/>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193"/>
      <c r="B1" s="189"/>
      <c r="C1" s="187" t="s">
        <v>0</v>
      </c>
      <c r="D1" s="188"/>
      <c r="E1" s="188"/>
      <c r="F1" s="189"/>
      <c r="G1" s="141" t="s">
        <v>1</v>
      </c>
      <c r="H1" s="179"/>
      <c r="I1" s="179"/>
      <c r="J1" s="180"/>
    </row>
    <row r="2" spans="1:10" ht="7.5" customHeight="1" x14ac:dyDescent="0.25">
      <c r="A2" s="183"/>
      <c r="B2" s="194"/>
      <c r="C2" s="190"/>
      <c r="D2" s="191"/>
      <c r="E2" s="191"/>
      <c r="F2" s="192"/>
      <c r="G2" s="141" t="s">
        <v>2</v>
      </c>
      <c r="H2" s="179"/>
      <c r="I2" s="179"/>
      <c r="J2" s="180"/>
    </row>
    <row r="3" spans="1:10" ht="7.5" customHeight="1" x14ac:dyDescent="0.25">
      <c r="A3" s="183"/>
      <c r="B3" s="194"/>
      <c r="C3" s="187" t="s">
        <v>3</v>
      </c>
      <c r="D3" s="188"/>
      <c r="E3" s="188"/>
      <c r="F3" s="189"/>
      <c r="G3" s="141" t="s">
        <v>4</v>
      </c>
      <c r="H3" s="179"/>
      <c r="I3" s="179"/>
      <c r="J3" s="180"/>
    </row>
    <row r="4" spans="1:10" ht="7.5" customHeight="1" x14ac:dyDescent="0.25">
      <c r="A4" s="190"/>
      <c r="B4" s="192"/>
      <c r="C4" s="190"/>
      <c r="D4" s="191"/>
      <c r="E4" s="191"/>
      <c r="F4" s="192"/>
      <c r="G4" s="141" t="s">
        <v>5</v>
      </c>
      <c r="H4" s="179"/>
      <c r="I4" s="179"/>
      <c r="J4" s="180"/>
    </row>
    <row r="5" spans="1:10" ht="7.5" customHeight="1" x14ac:dyDescent="0.3">
      <c r="A5" s="196"/>
      <c r="B5" s="179"/>
      <c r="C5" s="179"/>
      <c r="D5" s="179"/>
      <c r="E5" s="179"/>
      <c r="F5" s="179"/>
      <c r="G5" s="179"/>
      <c r="H5" s="179"/>
      <c r="I5" s="179"/>
      <c r="J5" s="180"/>
    </row>
    <row r="6" spans="1:10" ht="21" customHeight="1" x14ac:dyDescent="0.25">
      <c r="A6" s="204" t="s">
        <v>7</v>
      </c>
      <c r="B6" s="179"/>
      <c r="C6" s="179"/>
      <c r="D6" s="179"/>
      <c r="E6" s="179"/>
      <c r="F6" s="179"/>
      <c r="G6" s="179"/>
      <c r="H6" s="179"/>
      <c r="I6" s="179"/>
      <c r="J6" s="180"/>
    </row>
    <row r="7" spans="1:10" ht="23.25" customHeight="1" x14ac:dyDescent="0.25">
      <c r="A7" s="204" t="s">
        <v>6</v>
      </c>
      <c r="B7" s="180"/>
      <c r="C7" s="141" t="s">
        <v>9</v>
      </c>
      <c r="D7" s="179"/>
      <c r="E7" s="179"/>
      <c r="F7" s="179"/>
      <c r="G7" s="179"/>
      <c r="H7" s="179"/>
      <c r="I7" s="179"/>
      <c r="J7" s="180"/>
    </row>
    <row r="8" spans="1:10" ht="24.75" customHeight="1" x14ac:dyDescent="0.25">
      <c r="A8" s="181" t="s">
        <v>10</v>
      </c>
      <c r="B8" s="180"/>
      <c r="C8" s="141"/>
      <c r="D8" s="179"/>
      <c r="E8" s="179"/>
      <c r="F8" s="179"/>
      <c r="G8" s="179"/>
      <c r="H8" s="179"/>
      <c r="I8" s="179"/>
      <c r="J8" s="180"/>
    </row>
    <row r="9" spans="1:10" ht="7.5" customHeight="1" x14ac:dyDescent="0.25">
      <c r="A9" s="181" t="s">
        <v>11</v>
      </c>
      <c r="B9" s="180"/>
      <c r="C9" s="145" t="s">
        <v>12</v>
      </c>
      <c r="D9" s="179"/>
      <c r="E9" s="179"/>
      <c r="F9" s="179"/>
      <c r="G9" s="179"/>
      <c r="H9" s="179"/>
      <c r="I9" s="179"/>
      <c r="J9" s="180"/>
    </row>
    <row r="10" spans="1:10" ht="11.25" customHeight="1" x14ac:dyDescent="0.25">
      <c r="A10" s="181" t="s">
        <v>15</v>
      </c>
      <c r="B10" s="180"/>
      <c r="C10" s="145"/>
      <c r="D10" s="179"/>
      <c r="E10" s="179"/>
      <c r="F10" s="179"/>
      <c r="G10" s="179"/>
      <c r="H10" s="179"/>
      <c r="I10" s="179"/>
      <c r="J10" s="180"/>
    </row>
    <row r="11" spans="1:10" ht="6.75" customHeight="1" x14ac:dyDescent="0.25">
      <c r="A11" s="195"/>
      <c r="B11" s="179"/>
      <c r="C11" s="179"/>
      <c r="D11" s="179"/>
      <c r="E11" s="179"/>
      <c r="F11" s="179"/>
      <c r="G11" s="179"/>
      <c r="H11" s="179"/>
      <c r="I11" s="179"/>
      <c r="J11" s="180"/>
    </row>
    <row r="12" spans="1:10" ht="25.5" customHeight="1" x14ac:dyDescent="0.25">
      <c r="A12" s="181" t="s">
        <v>18</v>
      </c>
      <c r="B12" s="179"/>
      <c r="C12" s="145"/>
      <c r="D12" s="179"/>
      <c r="E12" s="180"/>
      <c r="F12" s="181" t="s">
        <v>19</v>
      </c>
      <c r="G12" s="179"/>
      <c r="H12" s="205"/>
      <c r="I12" s="179"/>
      <c r="J12" s="180"/>
    </row>
    <row r="13" spans="1:10" ht="16.5" customHeight="1" x14ac:dyDescent="0.25">
      <c r="A13" s="158"/>
      <c r="B13" s="179"/>
      <c r="C13" s="179"/>
      <c r="D13" s="179"/>
      <c r="E13" s="179"/>
      <c r="F13" s="179"/>
      <c r="G13" s="179"/>
      <c r="H13" s="179"/>
      <c r="I13" s="179"/>
      <c r="J13" s="180"/>
    </row>
    <row r="14" spans="1:10" ht="21" customHeight="1" x14ac:dyDescent="0.25">
      <c r="A14" s="206" t="s">
        <v>21</v>
      </c>
      <c r="B14" s="179"/>
      <c r="C14" s="179"/>
      <c r="D14" s="179"/>
      <c r="E14" s="179"/>
      <c r="F14" s="179"/>
      <c r="G14" s="179"/>
      <c r="H14" s="179"/>
      <c r="I14" s="179"/>
      <c r="J14" s="180"/>
    </row>
    <row r="15" spans="1:10" ht="12.75" customHeight="1" x14ac:dyDescent="0.25">
      <c r="A15" s="2" t="s">
        <v>24</v>
      </c>
      <c r="B15" s="2" t="s">
        <v>22</v>
      </c>
      <c r="C15" s="2" t="s">
        <v>21</v>
      </c>
      <c r="D15" s="207" t="s">
        <v>25</v>
      </c>
      <c r="E15" s="179"/>
      <c r="F15" s="179"/>
      <c r="G15" s="180"/>
      <c r="H15" s="3" t="s">
        <v>26</v>
      </c>
      <c r="I15" s="4" t="s">
        <v>28</v>
      </c>
      <c r="J15" s="4" t="s">
        <v>30</v>
      </c>
    </row>
    <row r="16" spans="1:10" ht="27" customHeight="1" x14ac:dyDescent="0.25">
      <c r="A16" s="182" t="s">
        <v>31</v>
      </c>
      <c r="B16" s="184" t="s">
        <v>42</v>
      </c>
      <c r="C16" s="5" t="s">
        <v>43</v>
      </c>
      <c r="D16" s="7" t="s">
        <v>44</v>
      </c>
      <c r="E16" s="200" t="s">
        <v>45</v>
      </c>
      <c r="F16" s="179"/>
      <c r="G16" s="179"/>
      <c r="H16" s="8" t="s">
        <v>46</v>
      </c>
      <c r="I16" s="8" t="s">
        <v>48</v>
      </c>
      <c r="J16" s="202" t="s">
        <v>49</v>
      </c>
    </row>
    <row r="17" spans="1:10" ht="27" customHeight="1" x14ac:dyDescent="0.25">
      <c r="A17" s="183"/>
      <c r="B17" s="185"/>
      <c r="C17" s="5" t="s">
        <v>51</v>
      </c>
      <c r="D17" s="7" t="s">
        <v>47</v>
      </c>
      <c r="E17" s="200" t="s">
        <v>52</v>
      </c>
      <c r="F17" s="179"/>
      <c r="G17" s="179"/>
      <c r="H17" s="9" t="s">
        <v>46</v>
      </c>
      <c r="I17" s="8" t="s">
        <v>53</v>
      </c>
      <c r="J17" s="185"/>
    </row>
    <row r="18" spans="1:10" ht="27" customHeight="1" x14ac:dyDescent="0.25">
      <c r="A18" s="183"/>
      <c r="B18" s="185"/>
      <c r="C18" s="5" t="s">
        <v>55</v>
      </c>
      <c r="D18" s="10" t="s">
        <v>56</v>
      </c>
      <c r="E18" s="201" t="s">
        <v>57</v>
      </c>
      <c r="F18" s="188"/>
      <c r="G18" s="188"/>
      <c r="H18" s="9" t="s">
        <v>46</v>
      </c>
      <c r="I18" s="8" t="s">
        <v>58</v>
      </c>
      <c r="J18" s="185"/>
    </row>
    <row r="19" spans="1:10" ht="27" customHeight="1" x14ac:dyDescent="0.25">
      <c r="A19" s="183"/>
      <c r="B19" s="186"/>
      <c r="C19" s="11" t="s">
        <v>59</v>
      </c>
      <c r="D19" s="10" t="s">
        <v>60</v>
      </c>
      <c r="E19" s="201" t="s">
        <v>61</v>
      </c>
      <c r="F19" s="188"/>
      <c r="G19" s="188"/>
      <c r="H19" s="9" t="s">
        <v>46</v>
      </c>
      <c r="I19" s="12"/>
      <c r="J19" s="186"/>
    </row>
    <row r="20" spans="1:10" ht="19.5" customHeight="1" x14ac:dyDescent="0.25">
      <c r="A20" s="183"/>
      <c r="B20" s="199" t="s">
        <v>63</v>
      </c>
      <c r="C20" s="197" t="s">
        <v>64</v>
      </c>
      <c r="D20" s="6" t="s">
        <v>44</v>
      </c>
      <c r="E20" s="203" t="s">
        <v>69</v>
      </c>
      <c r="F20" s="179"/>
      <c r="G20" s="180"/>
      <c r="H20" s="13" t="s">
        <v>70</v>
      </c>
      <c r="I20" s="165" t="s">
        <v>71</v>
      </c>
      <c r="J20" s="165"/>
    </row>
    <row r="21" spans="1:10" ht="19.5" customHeight="1" x14ac:dyDescent="0.25">
      <c r="A21" s="183"/>
      <c r="B21" s="185"/>
      <c r="C21" s="185"/>
      <c r="D21" s="6" t="s">
        <v>47</v>
      </c>
      <c r="E21" s="203" t="s">
        <v>72</v>
      </c>
      <c r="F21" s="179"/>
      <c r="G21" s="180"/>
      <c r="H21" s="13" t="s">
        <v>46</v>
      </c>
      <c r="I21" s="185"/>
      <c r="J21" s="185"/>
    </row>
    <row r="22" spans="1:10" ht="19.5" customHeight="1" x14ac:dyDescent="0.25">
      <c r="A22" s="183"/>
      <c r="B22" s="186"/>
      <c r="C22" s="186"/>
      <c r="D22" s="6" t="s">
        <v>56</v>
      </c>
      <c r="E22" s="208" t="s">
        <v>73</v>
      </c>
      <c r="F22" s="179"/>
      <c r="G22" s="180"/>
      <c r="H22" s="13"/>
      <c r="I22" s="186"/>
      <c r="J22" s="186"/>
    </row>
    <row r="23" spans="1:10" ht="19.5" customHeight="1" x14ac:dyDescent="0.25">
      <c r="A23" s="183"/>
      <c r="B23" s="184" t="s">
        <v>74</v>
      </c>
      <c r="C23" s="198" t="s">
        <v>75</v>
      </c>
      <c r="D23" s="7" t="s">
        <v>44</v>
      </c>
      <c r="E23" s="166" t="s">
        <v>77</v>
      </c>
      <c r="F23" s="179"/>
      <c r="G23" s="180"/>
      <c r="H23" s="8" t="s">
        <v>46</v>
      </c>
      <c r="I23" s="202" t="s">
        <v>79</v>
      </c>
      <c r="J23" s="202" t="s">
        <v>49</v>
      </c>
    </row>
    <row r="24" spans="1:10" ht="19.5" customHeight="1" x14ac:dyDescent="0.25">
      <c r="A24" s="183"/>
      <c r="B24" s="186"/>
      <c r="C24" s="186"/>
      <c r="D24" s="7" t="s">
        <v>47</v>
      </c>
      <c r="E24" s="166" t="s">
        <v>81</v>
      </c>
      <c r="F24" s="179"/>
      <c r="G24" s="180"/>
      <c r="H24" s="8" t="s">
        <v>46</v>
      </c>
      <c r="I24" s="186"/>
      <c r="J24" s="186"/>
    </row>
    <row r="25" spans="1:10" ht="19.5" customHeight="1" x14ac:dyDescent="0.25">
      <c r="A25" s="183"/>
      <c r="B25" s="199" t="s">
        <v>83</v>
      </c>
      <c r="C25" s="197" t="s">
        <v>85</v>
      </c>
      <c r="D25" s="6" t="s">
        <v>44</v>
      </c>
      <c r="E25" s="203" t="s">
        <v>86</v>
      </c>
      <c r="F25" s="179"/>
      <c r="G25" s="180"/>
      <c r="H25" s="13" t="s">
        <v>46</v>
      </c>
      <c r="I25" s="165" t="s">
        <v>79</v>
      </c>
      <c r="J25" s="165" t="s">
        <v>49</v>
      </c>
    </row>
    <row r="26" spans="1:10" ht="19.5" customHeight="1" x14ac:dyDescent="0.25">
      <c r="A26" s="183"/>
      <c r="B26" s="186"/>
      <c r="C26" s="186"/>
      <c r="D26" s="6" t="s">
        <v>47</v>
      </c>
      <c r="E26" s="203" t="s">
        <v>89</v>
      </c>
      <c r="F26" s="179"/>
      <c r="G26" s="180"/>
      <c r="H26" s="13" t="s">
        <v>46</v>
      </c>
      <c r="I26" s="186"/>
      <c r="J26" s="186"/>
    </row>
    <row r="27" spans="1:10" ht="19.5" customHeight="1" x14ac:dyDescent="0.25">
      <c r="A27" s="184" t="s">
        <v>90</v>
      </c>
      <c r="B27" s="184" t="s">
        <v>92</v>
      </c>
      <c r="C27" s="198" t="s">
        <v>94</v>
      </c>
      <c r="D27" s="7" t="s">
        <v>44</v>
      </c>
      <c r="E27" s="200" t="s">
        <v>95</v>
      </c>
      <c r="F27" s="179"/>
      <c r="G27" s="180"/>
      <c r="H27" s="8" t="s">
        <v>46</v>
      </c>
      <c r="I27" s="202" t="s">
        <v>79</v>
      </c>
      <c r="J27" s="202" t="s">
        <v>49</v>
      </c>
    </row>
    <row r="28" spans="1:10" ht="11.25" customHeight="1" x14ac:dyDescent="0.25">
      <c r="A28" s="185"/>
      <c r="B28" s="185"/>
      <c r="C28" s="186"/>
      <c r="D28" s="209" t="s">
        <v>47</v>
      </c>
      <c r="E28" s="201" t="s">
        <v>97</v>
      </c>
      <c r="F28" s="188"/>
      <c r="G28" s="189"/>
      <c r="H28" s="202" t="s">
        <v>46</v>
      </c>
      <c r="I28" s="186"/>
      <c r="J28" s="185"/>
    </row>
    <row r="29" spans="1:10" ht="11.25" customHeight="1" x14ac:dyDescent="0.25">
      <c r="A29" s="185"/>
      <c r="B29" s="185"/>
      <c r="C29" s="198" t="s">
        <v>98</v>
      </c>
      <c r="D29" s="186"/>
      <c r="E29" s="190"/>
      <c r="F29" s="191"/>
      <c r="G29" s="192"/>
      <c r="H29" s="186"/>
      <c r="I29" s="202" t="s">
        <v>100</v>
      </c>
      <c r="J29" s="185"/>
    </row>
    <row r="30" spans="1:10" ht="19.5" customHeight="1" x14ac:dyDescent="0.25">
      <c r="A30" s="186"/>
      <c r="B30" s="186"/>
      <c r="C30" s="186"/>
      <c r="D30" s="7" t="s">
        <v>56</v>
      </c>
      <c r="E30" s="200" t="s">
        <v>102</v>
      </c>
      <c r="F30" s="179"/>
      <c r="G30" s="180"/>
      <c r="H30" s="8" t="s">
        <v>46</v>
      </c>
      <c r="I30" s="186"/>
      <c r="J30" s="186"/>
    </row>
    <row r="31" spans="1:10" ht="18.75" customHeight="1" x14ac:dyDescent="0.25">
      <c r="A31" s="14"/>
      <c r="B31" s="15"/>
      <c r="C31" s="16"/>
      <c r="D31" s="17"/>
      <c r="E31" s="18"/>
      <c r="F31" s="18"/>
      <c r="G31" s="18"/>
      <c r="H31" s="19"/>
      <c r="I31" s="19"/>
      <c r="J31" s="19"/>
    </row>
    <row r="32" spans="1:10" ht="19.5" customHeight="1" x14ac:dyDescent="0.25">
      <c r="A32" s="206" t="s">
        <v>104</v>
      </c>
      <c r="B32" s="179"/>
      <c r="C32" s="179"/>
      <c r="D32" s="179"/>
      <c r="E32" s="179"/>
      <c r="F32" s="179"/>
      <c r="G32" s="179"/>
      <c r="H32" s="179"/>
      <c r="I32" s="179"/>
      <c r="J32" s="180"/>
    </row>
    <row r="33" spans="1:10" ht="56.25" customHeight="1" x14ac:dyDescent="0.25">
      <c r="A33" s="166" t="s">
        <v>105</v>
      </c>
      <c r="B33" s="179"/>
      <c r="C33" s="179"/>
      <c r="D33" s="179"/>
      <c r="E33" s="179"/>
      <c r="F33" s="179"/>
      <c r="G33" s="179"/>
      <c r="H33" s="179"/>
      <c r="I33" s="179"/>
      <c r="J33" s="180"/>
    </row>
  </sheetData>
  <mergeCells count="65">
    <mergeCell ref="A33:J33"/>
    <mergeCell ref="E30:G30"/>
    <mergeCell ref="J27:J30"/>
    <mergeCell ref="I29:I30"/>
    <mergeCell ref="I27:I28"/>
    <mergeCell ref="C29:C30"/>
    <mergeCell ref="C27:C28"/>
    <mergeCell ref="A27:A30"/>
    <mergeCell ref="B27:B30"/>
    <mergeCell ref="E28:G29"/>
    <mergeCell ref="E27:G27"/>
    <mergeCell ref="H28:H29"/>
    <mergeCell ref="E21:G21"/>
    <mergeCell ref="E22:G22"/>
    <mergeCell ref="J20:J22"/>
    <mergeCell ref="D28:D29"/>
    <mergeCell ref="A32:J32"/>
    <mergeCell ref="I25:I26"/>
    <mergeCell ref="J25:J26"/>
    <mergeCell ref="J23:J24"/>
    <mergeCell ref="I23:I24"/>
    <mergeCell ref="E25:G25"/>
    <mergeCell ref="E26:G26"/>
    <mergeCell ref="E23:G23"/>
    <mergeCell ref="E24:G24"/>
    <mergeCell ref="F12:G12"/>
    <mergeCell ref="C12:E12"/>
    <mergeCell ref="H12:J12"/>
    <mergeCell ref="A12:B12"/>
    <mergeCell ref="E16:G16"/>
    <mergeCell ref="A14:J14"/>
    <mergeCell ref="D15:G15"/>
    <mergeCell ref="A13:J13"/>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33"/>
  <sheetViews>
    <sheetView showGridLines="0" topLeftCell="A10" zoomScale="90" zoomScaleNormal="90" workbookViewId="0">
      <selection activeCell="D26" sqref="D26"/>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90" customWidth="1"/>
    <col min="5" max="5" width="15.85546875" style="90" customWidth="1"/>
    <col min="6" max="6" width="16" style="90" customWidth="1"/>
    <col min="7" max="7" width="14.85546875" style="90" customWidth="1"/>
    <col min="8" max="8" width="15.140625" style="90" customWidth="1"/>
    <col min="9" max="9" width="16.85546875" style="90" customWidth="1"/>
    <col min="10" max="15" width="13.28515625" style="90" customWidth="1"/>
    <col min="16" max="16" width="18.5703125" style="72" customWidth="1"/>
    <col min="17" max="16384" width="14.42578125" style="72"/>
  </cols>
  <sheetData>
    <row r="1" spans="1:16" ht="18.75" customHeight="1" x14ac:dyDescent="0.2">
      <c r="A1" s="231"/>
      <c r="B1" s="125" t="s">
        <v>255</v>
      </c>
      <c r="C1" s="125"/>
      <c r="D1" s="125"/>
      <c r="E1" s="125"/>
      <c r="F1" s="125"/>
      <c r="G1" s="125"/>
      <c r="H1" s="125"/>
      <c r="I1" s="125"/>
      <c r="J1" s="125"/>
      <c r="K1" s="125"/>
      <c r="L1" s="125"/>
      <c r="M1" s="232" t="s">
        <v>262</v>
      </c>
      <c r="N1" s="232"/>
      <c r="O1" s="232"/>
    </row>
    <row r="2" spans="1:16" ht="14.25" customHeight="1" x14ac:dyDescent="0.2">
      <c r="A2" s="231"/>
      <c r="B2" s="125"/>
      <c r="C2" s="125"/>
      <c r="D2" s="125"/>
      <c r="E2" s="125"/>
      <c r="F2" s="125"/>
      <c r="G2" s="125"/>
      <c r="H2" s="125"/>
      <c r="I2" s="125"/>
      <c r="J2" s="125"/>
      <c r="K2" s="125"/>
      <c r="L2" s="125"/>
      <c r="M2" s="232" t="s">
        <v>258</v>
      </c>
      <c r="N2" s="232"/>
      <c r="O2" s="232"/>
    </row>
    <row r="3" spans="1:16" ht="18.75" customHeight="1" x14ac:dyDescent="0.2">
      <c r="A3" s="231"/>
      <c r="B3" s="125" t="s">
        <v>3</v>
      </c>
      <c r="C3" s="125"/>
      <c r="D3" s="125"/>
      <c r="E3" s="125"/>
      <c r="F3" s="125"/>
      <c r="G3" s="125"/>
      <c r="H3" s="125"/>
      <c r="I3" s="125"/>
      <c r="J3" s="125"/>
      <c r="K3" s="125"/>
      <c r="L3" s="125"/>
      <c r="M3" s="232" t="s">
        <v>259</v>
      </c>
      <c r="N3" s="232"/>
      <c r="O3" s="232"/>
    </row>
    <row r="4" spans="1:16" ht="14.25" customHeight="1" x14ac:dyDescent="0.2">
      <c r="A4" s="231"/>
      <c r="B4" s="125"/>
      <c r="C4" s="125"/>
      <c r="D4" s="125"/>
      <c r="E4" s="125"/>
      <c r="F4" s="125"/>
      <c r="G4" s="125"/>
      <c r="H4" s="125"/>
      <c r="I4" s="125"/>
      <c r="J4" s="125"/>
      <c r="K4" s="125"/>
      <c r="L4" s="125"/>
      <c r="M4" s="232" t="s">
        <v>267</v>
      </c>
      <c r="N4" s="232"/>
      <c r="O4" s="232"/>
    </row>
    <row r="5" spans="1:16" ht="18.75" customHeight="1" x14ac:dyDescent="0.3">
      <c r="A5" s="217"/>
      <c r="B5" s="191"/>
      <c r="C5" s="191"/>
      <c r="D5" s="191"/>
      <c r="E5" s="191"/>
      <c r="F5" s="191"/>
      <c r="G5" s="191"/>
      <c r="H5" s="191"/>
      <c r="I5" s="191"/>
      <c r="J5" s="191"/>
      <c r="K5" s="191"/>
      <c r="L5" s="191"/>
      <c r="M5" s="191"/>
      <c r="N5" s="191"/>
      <c r="O5" s="192"/>
    </row>
    <row r="6" spans="1:16" ht="16.5" x14ac:dyDescent="0.3">
      <c r="A6" s="213" t="s">
        <v>6</v>
      </c>
      <c r="B6" s="179"/>
      <c r="C6" s="179"/>
      <c r="D6" s="180"/>
      <c r="E6" s="220" t="str">
        <f>Identificacion!C7</f>
        <v xml:space="preserve">Comportamiento financiero </v>
      </c>
      <c r="F6" s="211"/>
      <c r="G6" s="211"/>
      <c r="H6" s="211"/>
      <c r="I6" s="211"/>
      <c r="J6" s="211"/>
      <c r="K6" s="211"/>
      <c r="L6" s="211"/>
      <c r="M6" s="211"/>
      <c r="N6" s="211"/>
      <c r="O6" s="212"/>
    </row>
    <row r="7" spans="1:16" ht="16.5" x14ac:dyDescent="0.3">
      <c r="A7" s="213" t="s">
        <v>8</v>
      </c>
      <c r="B7" s="179"/>
      <c r="C7" s="179"/>
      <c r="D7" s="180"/>
      <c r="E7" s="210" t="s">
        <v>256</v>
      </c>
      <c r="F7" s="211"/>
      <c r="G7" s="211"/>
      <c r="H7" s="211"/>
      <c r="I7" s="211"/>
      <c r="J7" s="211"/>
      <c r="K7" s="211"/>
      <c r="L7" s="211"/>
      <c r="M7" s="211"/>
      <c r="N7" s="211"/>
      <c r="O7" s="212"/>
    </row>
    <row r="8" spans="1:16" ht="16.5" x14ac:dyDescent="0.25">
      <c r="A8" s="207" t="s">
        <v>13</v>
      </c>
      <c r="B8" s="229"/>
      <c r="C8" s="229"/>
      <c r="D8" s="229"/>
      <c r="E8" s="227" t="s">
        <v>290</v>
      </c>
      <c r="F8" s="222"/>
      <c r="G8" s="222"/>
      <c r="H8" s="223"/>
      <c r="I8" s="228" t="s">
        <v>14</v>
      </c>
      <c r="J8" s="211"/>
      <c r="K8" s="212"/>
      <c r="L8" s="221">
        <v>43755</v>
      </c>
      <c r="M8" s="222"/>
      <c r="N8" s="222"/>
      <c r="O8" s="223"/>
    </row>
    <row r="9" spans="1:16" ht="16.5" x14ac:dyDescent="0.3">
      <c r="A9" s="213" t="s">
        <v>16</v>
      </c>
      <c r="B9" s="179"/>
      <c r="C9" s="179"/>
      <c r="D9" s="180"/>
      <c r="E9" s="210" t="s">
        <v>286</v>
      </c>
      <c r="F9" s="211"/>
      <c r="G9" s="211"/>
      <c r="H9" s="211"/>
      <c r="I9" s="211"/>
      <c r="J9" s="211"/>
      <c r="K9" s="211"/>
      <c r="L9" s="211"/>
      <c r="M9" s="211"/>
      <c r="N9" s="211"/>
      <c r="O9" s="212"/>
    </row>
    <row r="10" spans="1:16" ht="16.5" customHeight="1" x14ac:dyDescent="0.25">
      <c r="A10" s="216"/>
      <c r="B10" s="179"/>
      <c r="C10" s="179"/>
      <c r="D10" s="179"/>
      <c r="E10" s="179"/>
      <c r="F10" s="179"/>
      <c r="G10" s="179"/>
      <c r="H10" s="179"/>
      <c r="I10" s="179"/>
      <c r="J10" s="179"/>
      <c r="K10" s="179"/>
      <c r="L10" s="179"/>
      <c r="M10" s="179"/>
      <c r="N10" s="179"/>
      <c r="O10" s="180"/>
    </row>
    <row r="11" spans="1:16" ht="21" customHeight="1" x14ac:dyDescent="0.2">
      <c r="A11" s="70"/>
      <c r="B11" s="214" t="s">
        <v>20</v>
      </c>
      <c r="C11" s="215"/>
      <c r="D11" s="215"/>
      <c r="E11" s="215"/>
      <c r="F11" s="215"/>
      <c r="G11" s="215"/>
      <c r="H11" s="215"/>
      <c r="I11" s="215"/>
      <c r="J11" s="215"/>
      <c r="K11" s="215"/>
      <c r="L11" s="215"/>
      <c r="M11" s="215"/>
      <c r="N11" s="215"/>
      <c r="O11" s="215"/>
    </row>
    <row r="12" spans="1:16" ht="27" customHeight="1" x14ac:dyDescent="0.2">
      <c r="A12" s="71" t="s">
        <v>22</v>
      </c>
      <c r="B12" s="225" t="s">
        <v>25</v>
      </c>
      <c r="C12" s="226"/>
      <c r="D12" s="88" t="s">
        <v>27</v>
      </c>
      <c r="E12" s="88" t="s">
        <v>29</v>
      </c>
      <c r="F12" s="88" t="s">
        <v>32</v>
      </c>
      <c r="G12" s="88" t="s">
        <v>33</v>
      </c>
      <c r="H12" s="88" t="s">
        <v>34</v>
      </c>
      <c r="I12" s="88" t="s">
        <v>35</v>
      </c>
      <c r="J12" s="88" t="s">
        <v>36</v>
      </c>
      <c r="K12" s="88" t="s">
        <v>37</v>
      </c>
      <c r="L12" s="88" t="s">
        <v>38</v>
      </c>
      <c r="M12" s="88" t="s">
        <v>39</v>
      </c>
      <c r="N12" s="88" t="s">
        <v>40</v>
      </c>
      <c r="O12" s="88" t="s">
        <v>41</v>
      </c>
    </row>
    <row r="13" spans="1:16" s="81" customFormat="1" ht="44.25" customHeight="1" x14ac:dyDescent="0.2">
      <c r="A13" s="224" t="str">
        <f>Identificacion!B16</f>
        <v>1.1 Ejecución Presupuestal de Gastos de funcionamiento e inversión</v>
      </c>
      <c r="B13" s="79" t="str">
        <f>Identificacion!E16</f>
        <v xml:space="preserve">Valor del total de los compromisos acumulados para gastos de funcionamiento e inversión </v>
      </c>
      <c r="C13" s="80" t="s">
        <v>44</v>
      </c>
      <c r="D13" s="104">
        <v>23295716065</v>
      </c>
      <c r="E13" s="104">
        <v>48512522228</v>
      </c>
      <c r="F13" s="104">
        <v>63937139957</v>
      </c>
      <c r="G13" s="104">
        <v>72894498432</v>
      </c>
      <c r="H13" s="104">
        <v>87653710960</v>
      </c>
      <c r="I13" s="104">
        <v>103954715623</v>
      </c>
      <c r="J13" s="104">
        <v>112164270796</v>
      </c>
      <c r="K13" s="104">
        <v>117472931641</v>
      </c>
      <c r="L13" s="104">
        <v>121423409022</v>
      </c>
      <c r="M13" s="104"/>
      <c r="N13" s="104"/>
      <c r="O13" s="104"/>
    </row>
    <row r="14" spans="1:16" s="81" customFormat="1" ht="41.25" customHeight="1" x14ac:dyDescent="0.2">
      <c r="A14" s="230"/>
      <c r="B14" s="79" t="str">
        <f>Identificacion!E17</f>
        <v xml:space="preserve"> Valor de la apropiación vigente para gastos de funcionamiento e inversión</v>
      </c>
      <c r="C14" s="80" t="s">
        <v>47</v>
      </c>
      <c r="D14" s="104">
        <v>140122054000</v>
      </c>
      <c r="E14" s="104">
        <v>140122054000</v>
      </c>
      <c r="F14" s="104">
        <v>142497574503</v>
      </c>
      <c r="G14" s="104">
        <v>142497574503</v>
      </c>
      <c r="H14" s="104">
        <v>142497574503</v>
      </c>
      <c r="I14" s="104">
        <v>142497574503</v>
      </c>
      <c r="J14" s="104">
        <v>142497574503</v>
      </c>
      <c r="K14" s="104">
        <v>142497574503</v>
      </c>
      <c r="L14" s="104">
        <v>142497574503</v>
      </c>
      <c r="M14" s="104"/>
      <c r="N14" s="104"/>
      <c r="O14" s="104"/>
      <c r="P14" s="82"/>
    </row>
    <row r="15" spans="1:16" s="81" customFormat="1" ht="36.75" customHeight="1" x14ac:dyDescent="0.2">
      <c r="A15" s="224" t="str">
        <f>Identificacion!B18</f>
        <v>1.2 Ejecución de presupuesto rentas e ingresos</v>
      </c>
      <c r="B15" s="112" t="str">
        <f>Identificacion!E18</f>
        <v>Valor recaudo acumulado- Venta de Bienes y Servicios</v>
      </c>
      <c r="C15" s="80" t="s">
        <v>44</v>
      </c>
      <c r="D15" s="104">
        <v>105698171</v>
      </c>
      <c r="E15" s="104">
        <v>424314360</v>
      </c>
      <c r="F15" s="104">
        <v>766248002</v>
      </c>
      <c r="G15" s="104">
        <v>1134314148</v>
      </c>
      <c r="H15" s="104">
        <v>2171598784</v>
      </c>
      <c r="I15" s="104">
        <v>4098705045</v>
      </c>
      <c r="J15" s="104">
        <v>4665758523</v>
      </c>
      <c r="K15" s="104">
        <v>5105069270</v>
      </c>
      <c r="L15" s="104">
        <v>5567321948</v>
      </c>
      <c r="M15" s="104"/>
      <c r="N15" s="104"/>
      <c r="O15" s="104"/>
    </row>
    <row r="16" spans="1:16" s="81" customFormat="1" ht="39" customHeight="1" x14ac:dyDescent="0.2">
      <c r="A16" s="230"/>
      <c r="B16" s="112" t="str">
        <f>Identificacion!E19</f>
        <v xml:space="preserve">Valor rentas contractuales - Valor Presupuesto definitivo Venta de bienes y servicios.  </v>
      </c>
      <c r="C16" s="80" t="s">
        <v>47</v>
      </c>
      <c r="D16" s="104">
        <v>11920000000</v>
      </c>
      <c r="E16" s="104">
        <v>11920000000</v>
      </c>
      <c r="F16" s="104">
        <v>11920000000</v>
      </c>
      <c r="G16" s="104">
        <v>11920000000</v>
      </c>
      <c r="H16" s="104">
        <v>11920000000</v>
      </c>
      <c r="I16" s="104">
        <v>11920000000</v>
      </c>
      <c r="J16" s="104">
        <v>11920000000</v>
      </c>
      <c r="K16" s="104">
        <v>11920000000</v>
      </c>
      <c r="L16" s="104">
        <v>11920000000</v>
      </c>
      <c r="M16" s="104"/>
      <c r="N16" s="104"/>
      <c r="O16" s="104"/>
    </row>
    <row r="17" spans="1:16" s="81" customFormat="1" ht="43.5" hidden="1" customHeight="1" x14ac:dyDescent="0.2">
      <c r="A17" s="83"/>
      <c r="B17" s="79"/>
      <c r="C17" s="80"/>
      <c r="D17" s="104"/>
      <c r="E17" s="104"/>
      <c r="F17" s="104"/>
      <c r="G17" s="104"/>
      <c r="H17" s="104"/>
      <c r="I17" s="104"/>
      <c r="J17" s="104"/>
      <c r="K17" s="104"/>
      <c r="L17" s="104"/>
      <c r="M17" s="104"/>
      <c r="N17" s="104"/>
      <c r="O17" s="104"/>
    </row>
    <row r="18" spans="1:16" s="81" customFormat="1" ht="39" hidden="1" customHeight="1" x14ac:dyDescent="0.2">
      <c r="A18" s="83"/>
      <c r="B18" s="79"/>
      <c r="C18" s="80"/>
      <c r="D18" s="104"/>
      <c r="E18" s="104"/>
      <c r="F18" s="104"/>
      <c r="G18" s="104"/>
      <c r="H18" s="104"/>
      <c r="I18" s="104"/>
      <c r="J18" s="104"/>
      <c r="K18" s="104"/>
      <c r="L18" s="104"/>
      <c r="M18" s="104"/>
      <c r="N18" s="104"/>
      <c r="O18" s="104"/>
    </row>
    <row r="19" spans="1:16" s="81" customFormat="1" ht="49.5" customHeight="1" x14ac:dyDescent="0.2">
      <c r="A19" s="224" t="str">
        <f>Identificacion!B20</f>
        <v>1.3 Ejecución del Presupuesto de Inversión  % de autorización de Giros</v>
      </c>
      <c r="B19" s="79" t="str">
        <f>Identificacion!E20</f>
        <v>Valor autorización de giro acumulado</v>
      </c>
      <c r="C19" s="80" t="s">
        <v>44</v>
      </c>
      <c r="D19" s="104">
        <v>178289874</v>
      </c>
      <c r="E19" s="104">
        <v>1739587903</v>
      </c>
      <c r="F19" s="104">
        <v>6660087345</v>
      </c>
      <c r="G19" s="104">
        <v>18543977210</v>
      </c>
      <c r="H19" s="104">
        <v>25743209051</v>
      </c>
      <c r="I19" s="104">
        <v>36301061468</v>
      </c>
      <c r="J19" s="104">
        <v>47436776619</v>
      </c>
      <c r="K19" s="104">
        <v>61670073997</v>
      </c>
      <c r="L19" s="104">
        <v>74139917207</v>
      </c>
      <c r="M19" s="104"/>
      <c r="N19" s="104"/>
      <c r="O19" s="104"/>
    </row>
    <row r="20" spans="1:16" s="81" customFormat="1" ht="40.5" customHeight="1" x14ac:dyDescent="0.2">
      <c r="A20" s="230"/>
      <c r="B20" s="79" t="str">
        <f>Identificacion!E21</f>
        <v>Valor Total de los compromisos acumulados</v>
      </c>
      <c r="C20" s="80" t="s">
        <v>47</v>
      </c>
      <c r="D20" s="104">
        <v>22619756988</v>
      </c>
      <c r="E20" s="104">
        <v>44271307421</v>
      </c>
      <c r="F20" s="104">
        <v>59029060645</v>
      </c>
      <c r="G20" s="104">
        <v>67404591436</v>
      </c>
      <c r="H20" s="104">
        <v>81285273954</v>
      </c>
      <c r="I20" s="104">
        <v>96597640293</v>
      </c>
      <c r="J20" s="104">
        <v>104275240718</v>
      </c>
      <c r="K20" s="104">
        <v>109072185604</v>
      </c>
      <c r="L20" s="104">
        <v>112527501250</v>
      </c>
      <c r="M20" s="104"/>
      <c r="N20" s="104"/>
      <c r="O20" s="104"/>
    </row>
    <row r="21" spans="1:16" s="81" customFormat="1" ht="36" customHeight="1" x14ac:dyDescent="0.2">
      <c r="A21" s="224" t="str">
        <f>Identificacion!B22</f>
        <v>1.4  Ejecución del Presupuesto de Gastos % de autorización de Giros</v>
      </c>
      <c r="B21" s="79" t="str">
        <f>Identificacion!E22</f>
        <v>Valor autorización de giro acumulado</v>
      </c>
      <c r="C21" s="80" t="s">
        <v>44</v>
      </c>
      <c r="D21" s="104">
        <v>559724368</v>
      </c>
      <c r="E21" s="104">
        <v>3848624137</v>
      </c>
      <c r="F21" s="104">
        <v>9614532462</v>
      </c>
      <c r="G21" s="104">
        <v>22141135193</v>
      </c>
      <c r="H21" s="104">
        <v>29933479985</v>
      </c>
      <c r="I21" s="104">
        <v>41702656382</v>
      </c>
      <c r="J21" s="104">
        <v>53374786407</v>
      </c>
      <c r="K21" s="104">
        <v>69603243188</v>
      </c>
      <c r="L21" s="104">
        <v>82637158973</v>
      </c>
      <c r="M21" s="104"/>
      <c r="N21" s="104"/>
      <c r="O21" s="104"/>
    </row>
    <row r="22" spans="1:16" s="81" customFormat="1" ht="30.75" customHeight="1" x14ac:dyDescent="0.2">
      <c r="A22" s="230"/>
      <c r="B22" s="79" t="str">
        <f>Identificacion!E23</f>
        <v>Valor Total de los compromisos acumulados</v>
      </c>
      <c r="C22" s="80" t="s">
        <v>47</v>
      </c>
      <c r="D22" s="104">
        <v>23295716065</v>
      </c>
      <c r="E22" s="104">
        <v>48513522228</v>
      </c>
      <c r="F22" s="104">
        <v>63937139957</v>
      </c>
      <c r="G22" s="104">
        <v>72894498432</v>
      </c>
      <c r="H22" s="104">
        <v>87653710960</v>
      </c>
      <c r="I22" s="104">
        <v>103954715623</v>
      </c>
      <c r="J22" s="104">
        <v>112164270796</v>
      </c>
      <c r="K22" s="104">
        <v>117472931641</v>
      </c>
      <c r="L22" s="104">
        <v>121423409022</v>
      </c>
      <c r="M22" s="104"/>
      <c r="N22" s="104"/>
      <c r="O22" s="104"/>
    </row>
    <row r="23" spans="1:16" s="81" customFormat="1" ht="31.5" customHeight="1" x14ac:dyDescent="0.2">
      <c r="A23" s="224" t="str">
        <f>Identificacion!B24</f>
        <v>1.6 Ejecución Reservas Presupuestales</v>
      </c>
      <c r="B23" s="79" t="str">
        <f>Identificacion!E24</f>
        <v>Valor total de las Reservas giradas</v>
      </c>
      <c r="C23" s="80" t="s">
        <v>44</v>
      </c>
      <c r="D23" s="104">
        <v>2099589517</v>
      </c>
      <c r="E23" s="104">
        <v>4910364820</v>
      </c>
      <c r="F23" s="104">
        <v>7372599691</v>
      </c>
      <c r="G23" s="104">
        <v>8643436016</v>
      </c>
      <c r="H23" s="104">
        <v>9409081096</v>
      </c>
      <c r="I23" s="104">
        <v>11249587837</v>
      </c>
      <c r="J23" s="104">
        <v>11912464600</v>
      </c>
      <c r="K23" s="104">
        <v>13832908257</v>
      </c>
      <c r="L23" s="104">
        <v>13968098559</v>
      </c>
      <c r="M23" s="104"/>
      <c r="N23" s="104"/>
      <c r="O23" s="104"/>
    </row>
    <row r="24" spans="1:16" s="81" customFormat="1" ht="31.5" customHeight="1" x14ac:dyDescent="0.2">
      <c r="A24" s="219"/>
      <c r="B24" s="79" t="str">
        <f>Identificacion!E25</f>
        <v>Valor Total de Reservas de la Vigencia</v>
      </c>
      <c r="C24" s="80" t="s">
        <v>47</v>
      </c>
      <c r="D24" s="104">
        <v>15173845285</v>
      </c>
      <c r="E24" s="104">
        <v>15028157931</v>
      </c>
      <c r="F24" s="104">
        <v>14918954418</v>
      </c>
      <c r="G24" s="104">
        <v>14916799416</v>
      </c>
      <c r="H24" s="104">
        <v>14893092042</v>
      </c>
      <c r="I24" s="104">
        <v>14888244560</v>
      </c>
      <c r="J24" s="104">
        <v>14882307073</v>
      </c>
      <c r="K24" s="104">
        <v>14707819571</v>
      </c>
      <c r="L24" s="104">
        <v>14702169571</v>
      </c>
      <c r="M24" s="104"/>
      <c r="N24" s="104"/>
      <c r="O24" s="104"/>
    </row>
    <row r="25" spans="1:16" s="81" customFormat="1" ht="28.5" customHeight="1" x14ac:dyDescent="0.2">
      <c r="A25" s="224" t="str">
        <f>Identificacion!B26</f>
        <v>2.1 PAC No Ejecutado</v>
      </c>
      <c r="B25" s="79" t="str">
        <f>Identificacion!E26</f>
        <v>PAC No Ejecutado</v>
      </c>
      <c r="C25" s="80" t="s">
        <v>44</v>
      </c>
      <c r="D25" s="104">
        <v>1287829224</v>
      </c>
      <c r="E25" s="104">
        <v>929738473</v>
      </c>
      <c r="F25" s="104">
        <v>294702239</v>
      </c>
      <c r="G25" s="104">
        <v>1369836372</v>
      </c>
      <c r="H25" s="104">
        <v>323195981</v>
      </c>
      <c r="I25" s="104">
        <v>1207295907</v>
      </c>
      <c r="J25" s="104">
        <v>600268054</v>
      </c>
      <c r="K25" s="104">
        <v>9640000</v>
      </c>
      <c r="L25" s="104">
        <v>4284816</v>
      </c>
      <c r="M25" s="104"/>
      <c r="N25" s="104"/>
      <c r="O25" s="104"/>
    </row>
    <row r="26" spans="1:16" s="81" customFormat="1" ht="27" customHeight="1" x14ac:dyDescent="0.2">
      <c r="A26" s="219"/>
      <c r="B26" s="79" t="str">
        <f>Identificacion!E27</f>
        <v>PAC Programado</v>
      </c>
      <c r="C26" s="80" t="s">
        <v>47</v>
      </c>
      <c r="D26" s="104">
        <v>3753969859</v>
      </c>
      <c r="E26" s="104">
        <v>6799095069</v>
      </c>
      <c r="F26" s="104">
        <v>8153221201</v>
      </c>
      <c r="G26" s="104">
        <v>14511949149</v>
      </c>
      <c r="H26" s="104">
        <v>7642085300</v>
      </c>
      <c r="I26" s="104">
        <v>13500185911</v>
      </c>
      <c r="J26" s="104">
        <v>10292790440</v>
      </c>
      <c r="K26" s="104">
        <v>16398801618</v>
      </c>
      <c r="L26" s="104">
        <v>12246693184</v>
      </c>
      <c r="M26" s="104"/>
      <c r="N26" s="104"/>
      <c r="O26" s="104"/>
    </row>
    <row r="27" spans="1:16" s="81" customFormat="1" ht="49.5" customHeight="1" x14ac:dyDescent="0.2">
      <c r="A27" s="218" t="str">
        <f>Identificacion!B28</f>
        <v>3.1 Conciliaciones contables</v>
      </c>
      <c r="B27" s="84" t="str">
        <f>Identificacion!E28</f>
        <v>Partidas conciliatorias por aclarar en el mes</v>
      </c>
      <c r="C27" s="80" t="s">
        <v>44</v>
      </c>
      <c r="D27" s="104">
        <v>0</v>
      </c>
      <c r="E27" s="104">
        <v>0</v>
      </c>
      <c r="F27" s="104">
        <v>0</v>
      </c>
      <c r="G27" s="104">
        <v>0</v>
      </c>
      <c r="H27" s="104">
        <v>0</v>
      </c>
      <c r="I27" s="104">
        <v>3</v>
      </c>
      <c r="J27" s="104">
        <v>2</v>
      </c>
      <c r="K27" s="104">
        <v>3</v>
      </c>
      <c r="L27" s="104">
        <v>1</v>
      </c>
      <c r="M27" s="104"/>
      <c r="N27" s="104"/>
      <c r="O27" s="104"/>
      <c r="P27" s="101"/>
    </row>
    <row r="28" spans="1:16" s="81" customFormat="1" ht="34.5" customHeight="1" x14ac:dyDescent="0.2">
      <c r="A28" s="219"/>
      <c r="B28" s="84" t="str">
        <f>Identificacion!E29</f>
        <v>Conciliaciones contables</v>
      </c>
      <c r="C28" s="80" t="s">
        <v>47</v>
      </c>
      <c r="D28" s="104">
        <v>6</v>
      </c>
      <c r="E28" s="104">
        <v>6</v>
      </c>
      <c r="F28" s="104">
        <v>6</v>
      </c>
      <c r="G28" s="104">
        <v>6</v>
      </c>
      <c r="H28" s="104">
        <v>6</v>
      </c>
      <c r="I28" s="104">
        <v>6</v>
      </c>
      <c r="J28" s="104">
        <v>6</v>
      </c>
      <c r="K28" s="104">
        <v>6</v>
      </c>
      <c r="L28" s="104">
        <v>6</v>
      </c>
      <c r="M28" s="104"/>
      <c r="N28" s="104"/>
      <c r="O28" s="104"/>
      <c r="P28" s="101"/>
    </row>
    <row r="29" spans="1:16" ht="15" customHeight="1" x14ac:dyDescent="0.25">
      <c r="P29" s="102"/>
    </row>
    <row r="30" spans="1:16" ht="15" customHeight="1" x14ac:dyDescent="0.25">
      <c r="D30" s="89"/>
      <c r="E30" s="89"/>
      <c r="F30" s="89"/>
    </row>
    <row r="31" spans="1:16" ht="15" customHeight="1" x14ac:dyDescent="0.25">
      <c r="D31" s="91"/>
      <c r="E31" s="91"/>
      <c r="F31" s="91"/>
      <c r="G31" s="91"/>
      <c r="I31" s="91"/>
      <c r="J31" s="91"/>
    </row>
    <row r="32" spans="1:16" ht="15" customHeight="1" x14ac:dyDescent="0.25">
      <c r="D32" s="91"/>
      <c r="E32" s="91"/>
      <c r="F32" s="91"/>
      <c r="G32" s="91"/>
      <c r="I32" s="91"/>
      <c r="J32" s="91"/>
    </row>
    <row r="33" spans="4:10" ht="15" customHeight="1" x14ac:dyDescent="0.25">
      <c r="D33" s="91"/>
      <c r="E33" s="91"/>
      <c r="F33" s="91"/>
      <c r="G33" s="91"/>
      <c r="I33" s="91"/>
      <c r="J33" s="91"/>
    </row>
  </sheetData>
  <mergeCells count="28">
    <mergeCell ref="A1:A4"/>
    <mergeCell ref="B1:L2"/>
    <mergeCell ref="B3:L4"/>
    <mergeCell ref="M3:O3"/>
    <mergeCell ref="M4:O4"/>
    <mergeCell ref="M1:O1"/>
    <mergeCell ref="M2:O2"/>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E9:O9"/>
    <mergeCell ref="A9:D9"/>
    <mergeCell ref="B11:O11"/>
    <mergeCell ref="A10:O10"/>
    <mergeCell ref="A5:O5"/>
  </mergeCells>
  <conditionalFormatting sqref="E8:H8 E9:O9 L8:O8 K22:O22">
    <cfRule type="containsBlanks" dxfId="20" priority="16">
      <formula>LEN(TRIM(E13))=0</formula>
    </cfRule>
  </conditionalFormatting>
  <conditionalFormatting sqref="K23:O23">
    <cfRule type="containsBlanks" dxfId="19" priority="20">
      <formula>LEN(TRIM(K27))=0</formula>
    </cfRule>
  </conditionalFormatting>
  <conditionalFormatting sqref="K19:O19 D16:J17">
    <cfRule type="containsBlanks" dxfId="18" priority="23">
      <formula>LEN(TRIM(D23))=0</formula>
    </cfRule>
  </conditionalFormatting>
  <conditionalFormatting sqref="K20:O21">
    <cfRule type="containsBlanks" dxfId="17" priority="31">
      <formula>LEN(TRIM(#REF!))=0</formula>
    </cfRule>
  </conditionalFormatting>
  <conditionalFormatting sqref="D22:J22">
    <cfRule type="containsBlanks" dxfId="16" priority="3">
      <formula>LEN(TRIM(D27))=0</formula>
    </cfRule>
  </conditionalFormatting>
  <conditionalFormatting sqref="D13:O13">
    <cfRule type="containsBlanks" dxfId="15" priority="15">
      <formula>LEN(TRIM(D20))=0</formula>
    </cfRule>
  </conditionalFormatting>
  <conditionalFormatting sqref="D14:I14">
    <cfRule type="containsBlanks" dxfId="14" priority="14">
      <formula>LEN(TRIM(D21))=0</formula>
    </cfRule>
  </conditionalFormatting>
  <conditionalFormatting sqref="D15:I15">
    <cfRule type="containsBlanks" dxfId="13" priority="13">
      <formula>LEN(TRIM(D22))=0</formula>
    </cfRule>
  </conditionalFormatting>
  <conditionalFormatting sqref="D18:J18">
    <cfRule type="containsBlanks" dxfId="12" priority="12">
      <formula>LEN(TRIM(D24))=0</formula>
    </cfRule>
  </conditionalFormatting>
  <conditionalFormatting sqref="D19:J19">
    <cfRule type="containsBlanks" dxfId="11" priority="11">
      <formula>LEN(TRIM(D24))=0</formula>
    </cfRule>
  </conditionalFormatting>
  <conditionalFormatting sqref="J14">
    <cfRule type="containsBlanks" dxfId="10" priority="10">
      <formula>LEN(TRIM(J21))=0</formula>
    </cfRule>
  </conditionalFormatting>
  <conditionalFormatting sqref="J15">
    <cfRule type="containsBlanks" dxfId="9" priority="8">
      <formula>LEN(TRIM(J22))=0</formula>
    </cfRule>
  </conditionalFormatting>
  <conditionalFormatting sqref="D20:J20">
    <cfRule type="containsBlanks" dxfId="8" priority="7">
      <formula>LEN(TRIM(D25))=0</formula>
    </cfRule>
  </conditionalFormatting>
  <conditionalFormatting sqref="D21:J21">
    <cfRule type="containsBlanks" dxfId="7" priority="6">
      <formula>LEN(TRIM(D26))=0</formula>
    </cfRule>
  </conditionalFormatting>
  <conditionalFormatting sqref="D23:J23">
    <cfRule type="containsBlanks" dxfId="6" priority="4">
      <formula>LEN(TRIM(D28))=0</formula>
    </cfRule>
  </conditionalFormatting>
  <conditionalFormatting sqref="K18:O18">
    <cfRule type="containsBlanks" dxfId="5" priority="33">
      <formula>LEN(TRIM(K26))=0</formula>
    </cfRule>
  </conditionalFormatting>
  <conditionalFormatting sqref="K15:O17">
    <cfRule type="containsBlanks" dxfId="4" priority="38">
      <formula>LEN(TRIM(K24))=0</formula>
    </cfRule>
  </conditionalFormatting>
  <conditionalFormatting sqref="K14:O14">
    <cfRule type="containsBlanks" dxfId="3" priority="2">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Q38"/>
  <sheetViews>
    <sheetView showGridLines="0" topLeftCell="A14" zoomScale="70" zoomScaleNormal="70" workbookViewId="0">
      <selection activeCell="K22" sqref="K22"/>
    </sheetView>
  </sheetViews>
  <sheetFormatPr baseColWidth="10" defaultColWidth="14.42578125" defaultRowHeight="15" customHeight="1" x14ac:dyDescent="0.25"/>
  <cols>
    <col min="1" max="1" width="33.42578125" customWidth="1"/>
    <col min="2" max="2" width="14.85546875" customWidth="1"/>
    <col min="3" max="4" width="11.140625" customWidth="1"/>
    <col min="5" max="7" width="13" customWidth="1"/>
    <col min="8" max="14" width="11.140625" customWidth="1"/>
    <col min="15" max="15" width="17.140625" customWidth="1"/>
  </cols>
  <sheetData>
    <row r="1" spans="1:14" ht="18.75" customHeight="1" x14ac:dyDescent="0.25">
      <c r="A1" s="193"/>
      <c r="B1" s="189"/>
      <c r="C1" s="187" t="s">
        <v>255</v>
      </c>
      <c r="D1" s="188"/>
      <c r="E1" s="188"/>
      <c r="F1" s="188"/>
      <c r="G1" s="188"/>
      <c r="H1" s="188"/>
      <c r="I1" s="188"/>
      <c r="J1" s="189"/>
      <c r="K1" s="141" t="s">
        <v>262</v>
      </c>
      <c r="L1" s="179"/>
      <c r="M1" s="179"/>
      <c r="N1" s="180"/>
    </row>
    <row r="2" spans="1:14" ht="18.75" customHeight="1" x14ac:dyDescent="0.25">
      <c r="A2" s="183"/>
      <c r="B2" s="194"/>
      <c r="C2" s="190"/>
      <c r="D2" s="191"/>
      <c r="E2" s="191"/>
      <c r="F2" s="191"/>
      <c r="G2" s="191"/>
      <c r="H2" s="191"/>
      <c r="I2" s="191"/>
      <c r="J2" s="192"/>
      <c r="K2" s="141" t="s">
        <v>258</v>
      </c>
      <c r="L2" s="179"/>
      <c r="M2" s="179"/>
      <c r="N2" s="180"/>
    </row>
    <row r="3" spans="1:14" ht="18.75" customHeight="1" x14ac:dyDescent="0.25">
      <c r="A3" s="183"/>
      <c r="B3" s="194"/>
      <c r="C3" s="187" t="s">
        <v>3</v>
      </c>
      <c r="D3" s="188"/>
      <c r="E3" s="188"/>
      <c r="F3" s="188"/>
      <c r="G3" s="188"/>
      <c r="H3" s="188"/>
      <c r="I3" s="188"/>
      <c r="J3" s="189"/>
      <c r="K3" s="141" t="s">
        <v>259</v>
      </c>
      <c r="L3" s="179"/>
      <c r="M3" s="179"/>
      <c r="N3" s="180"/>
    </row>
    <row r="4" spans="1:14" ht="18.75" customHeight="1" x14ac:dyDescent="0.25">
      <c r="A4" s="190"/>
      <c r="B4" s="192"/>
      <c r="C4" s="190"/>
      <c r="D4" s="191"/>
      <c r="E4" s="191"/>
      <c r="F4" s="191"/>
      <c r="G4" s="191"/>
      <c r="H4" s="191"/>
      <c r="I4" s="191"/>
      <c r="J4" s="192"/>
      <c r="K4" s="141" t="s">
        <v>268</v>
      </c>
      <c r="L4" s="179"/>
      <c r="M4" s="179"/>
      <c r="N4" s="180"/>
    </row>
    <row r="5" spans="1:14" ht="7.5" customHeight="1" x14ac:dyDescent="0.3">
      <c r="A5" s="196"/>
      <c r="B5" s="179"/>
      <c r="C5" s="179"/>
      <c r="D5" s="179"/>
      <c r="E5" s="179"/>
      <c r="F5" s="179"/>
      <c r="G5" s="179"/>
      <c r="H5" s="179"/>
      <c r="I5" s="179"/>
      <c r="J5" s="179"/>
      <c r="K5" s="179"/>
      <c r="L5" s="179"/>
      <c r="M5" s="179"/>
      <c r="N5" s="180"/>
    </row>
    <row r="6" spans="1:14" ht="16.5" customHeight="1" x14ac:dyDescent="0.25">
      <c r="A6" s="207" t="s">
        <v>6</v>
      </c>
      <c r="B6" s="179"/>
      <c r="C6" s="180"/>
      <c r="D6" s="249" t="str">
        <f>Identificacion!C7</f>
        <v xml:space="preserve">Comportamiento financiero </v>
      </c>
      <c r="E6" s="179"/>
      <c r="F6" s="179"/>
      <c r="G6" s="179"/>
      <c r="H6" s="179"/>
      <c r="I6" s="179"/>
      <c r="J6" s="179"/>
      <c r="K6" s="179"/>
      <c r="L6" s="179"/>
      <c r="M6" s="179"/>
      <c r="N6" s="180"/>
    </row>
    <row r="7" spans="1:14" ht="16.5" customHeight="1" x14ac:dyDescent="0.25">
      <c r="A7" s="207" t="s">
        <v>107</v>
      </c>
      <c r="B7" s="179"/>
      <c r="C7" s="180"/>
      <c r="D7" s="249" t="s">
        <v>257</v>
      </c>
      <c r="E7" s="179"/>
      <c r="F7" s="179"/>
      <c r="G7" s="179"/>
      <c r="H7" s="179"/>
      <c r="I7" s="179"/>
      <c r="J7" s="179"/>
      <c r="K7" s="179"/>
      <c r="L7" s="179"/>
      <c r="M7" s="179"/>
      <c r="N7" s="180"/>
    </row>
    <row r="8" spans="1:14" ht="16.5" customHeight="1" x14ac:dyDescent="0.25">
      <c r="A8" s="158"/>
      <c r="B8" s="179"/>
      <c r="C8" s="179"/>
      <c r="D8" s="179"/>
      <c r="E8" s="179"/>
      <c r="F8" s="179"/>
      <c r="G8" s="179"/>
      <c r="H8" s="179"/>
      <c r="I8" s="179"/>
      <c r="J8" s="179"/>
      <c r="K8" s="179"/>
      <c r="L8" s="179"/>
      <c r="M8" s="179"/>
      <c r="N8" s="180"/>
    </row>
    <row r="9" spans="1:14" ht="21" customHeight="1" x14ac:dyDescent="0.3">
      <c r="A9" s="247" t="s">
        <v>108</v>
      </c>
      <c r="B9" s="239"/>
      <c r="C9" s="239"/>
      <c r="D9" s="239"/>
      <c r="E9" s="239"/>
      <c r="F9" s="239"/>
      <c r="G9" s="239"/>
      <c r="H9" s="239"/>
      <c r="I9" s="239"/>
      <c r="J9" s="239"/>
      <c r="K9" s="239"/>
      <c r="L9" s="239"/>
      <c r="M9" s="239"/>
      <c r="N9" s="240"/>
    </row>
    <row r="10" spans="1:14" ht="51" customHeight="1" x14ac:dyDescent="0.25">
      <c r="A10" s="20" t="s">
        <v>109</v>
      </c>
      <c r="B10" s="92" t="s">
        <v>269</v>
      </c>
      <c r="C10" s="93" t="s">
        <v>27</v>
      </c>
      <c r="D10" s="93" t="s">
        <v>29</v>
      </c>
      <c r="E10" s="93" t="s">
        <v>32</v>
      </c>
      <c r="F10" s="93" t="s">
        <v>33</v>
      </c>
      <c r="G10" s="93" t="s">
        <v>34</v>
      </c>
      <c r="H10" s="93" t="s">
        <v>35</v>
      </c>
      <c r="I10" s="93" t="s">
        <v>36</v>
      </c>
      <c r="J10" s="93" t="s">
        <v>37</v>
      </c>
      <c r="K10" s="93" t="s">
        <v>113</v>
      </c>
      <c r="L10" s="93" t="s">
        <v>39</v>
      </c>
      <c r="M10" s="93" t="s">
        <v>40</v>
      </c>
      <c r="N10" s="93" t="s">
        <v>41</v>
      </c>
    </row>
    <row r="11" spans="1:14" ht="51" customHeight="1" x14ac:dyDescent="0.25">
      <c r="A11" s="25" t="str">
        <f>Seguimiento!A13</f>
        <v>1.1 Ejecución Presupuestal de Gastos de funcionamiento e inversión</v>
      </c>
      <c r="B11" s="99">
        <v>0.97042680657450298</v>
      </c>
      <c r="C11" s="111">
        <f>Seguimiento!D13/Seguimiento!D14</f>
        <v>0.16625303012614986</v>
      </c>
      <c r="D11" s="111">
        <f>Seguimiento!E13/Seguimiento!E14</f>
        <v>0.34621617970287533</v>
      </c>
      <c r="E11" s="111">
        <f>Seguimiento!F13/Seguimiento!F14</f>
        <v>0.44868932106387488</v>
      </c>
      <c r="F11" s="111">
        <f>Seguimiento!G13/Seguimiento!G14</f>
        <v>0.51154904696616676</v>
      </c>
      <c r="G11" s="111">
        <f>Seguimiento!H13/Seguimiento!H14</f>
        <v>0.61512423117177073</v>
      </c>
      <c r="H11" s="111">
        <f>Seguimiento!I13/Seguimiento!I14</f>
        <v>0.72951919347098393</v>
      </c>
      <c r="I11" s="111">
        <f>Seguimiento!J13/Seguimiento!J14</f>
        <v>0.78713108757958972</v>
      </c>
      <c r="J11" s="111">
        <f>Seguimiento!K13/Seguimiento!K14</f>
        <v>0.82438548200360307</v>
      </c>
      <c r="K11" s="111">
        <f>Seguimiento!L13/Seguimiento!L14</f>
        <v>0.85210860216742623</v>
      </c>
      <c r="L11" s="29"/>
      <c r="M11" s="29"/>
      <c r="N11" s="29"/>
    </row>
    <row r="12" spans="1:14" ht="51" customHeight="1" x14ac:dyDescent="0.25">
      <c r="A12" s="25" t="str">
        <f>Identificacion!B18</f>
        <v>1.2 Ejecución de presupuesto rentas e ingresos</v>
      </c>
      <c r="B12" s="100">
        <v>1.1469947900081201</v>
      </c>
      <c r="C12" s="111">
        <f>Seguimiento!D15/Seguimiento!D16</f>
        <v>8.8672962248322156E-3</v>
      </c>
      <c r="D12" s="111">
        <f>Seguimiento!E15/Seguimiento!E16</f>
        <v>3.5596842281879197E-2</v>
      </c>
      <c r="E12" s="111">
        <f>Seguimiento!F15/Seguimiento!F16</f>
        <v>6.4282550503355698E-2</v>
      </c>
      <c r="F12" s="111">
        <f>Seguimiento!G15/Seguimiento!G16</f>
        <v>9.5160582885906037E-2</v>
      </c>
      <c r="G12" s="111">
        <f>Seguimiento!H15/Seguimiento!H16</f>
        <v>0.18218110604026846</v>
      </c>
      <c r="H12" s="111">
        <f>Seguimiento!I15/Seguimiento!I16</f>
        <v>0.34385109437919464</v>
      </c>
      <c r="I12" s="111">
        <f>Seguimiento!J15/Seguimiento!J16</f>
        <v>0.39142269488255033</v>
      </c>
      <c r="J12" s="111">
        <f>Seguimiento!K15/Seguimiento!K16</f>
        <v>0.42827762332214764</v>
      </c>
      <c r="K12" s="111">
        <f>Seguimiento!L15/Seguimiento!L16</f>
        <v>0.46705721040268455</v>
      </c>
      <c r="L12" s="29"/>
      <c r="M12" s="29"/>
      <c r="N12" s="29"/>
    </row>
    <row r="13" spans="1:14" ht="51" customHeight="1" x14ac:dyDescent="0.25">
      <c r="A13" s="25" t="str">
        <f>Identificacion!B20</f>
        <v>1.3 Ejecución del Presupuesto de Inversión  % de autorización de Giros</v>
      </c>
      <c r="B13" s="100">
        <v>0.87463844950618896</v>
      </c>
      <c r="C13" s="111">
        <f>Seguimiento!D19/Seguimiento!D20</f>
        <v>7.8820419730673726E-3</v>
      </c>
      <c r="D13" s="111">
        <f>Seguimiento!E19/Seguimiento!E20</f>
        <v>3.9293800078170502E-2</v>
      </c>
      <c r="E13" s="111">
        <f>Seguimiento!F19/Seguimiento!F20</f>
        <v>0.11282726291467991</v>
      </c>
      <c r="F13" s="111">
        <f>Seguimiento!G19/Seguimiento!G20</f>
        <v>0.27511445162615256</v>
      </c>
      <c r="G13" s="111">
        <f>Seguimiento!H19/Seguimiento!H20</f>
        <v>0.31670200269692506</v>
      </c>
      <c r="H13" s="111">
        <f>Seguimiento!I19/Seguimiento!I20</f>
        <v>0.37579656560855529</v>
      </c>
      <c r="I13" s="111">
        <f>Seguimiento!J19/Seguimiento!J20</f>
        <v>0.45491888862944108</v>
      </c>
      <c r="J13" s="111">
        <f>Seguimiento!K19/Seguimiento!K20</f>
        <v>0.56540605339019057</v>
      </c>
      <c r="K13" s="111">
        <f>Seguimiento!L19/Seguimiento!L20</f>
        <v>0.65886042419341473</v>
      </c>
      <c r="L13" s="29"/>
      <c r="M13" s="29"/>
      <c r="N13" s="29"/>
    </row>
    <row r="14" spans="1:14" s="65" customFormat="1" ht="51" customHeight="1" x14ac:dyDescent="0.25">
      <c r="A14" s="25" t="str">
        <f>Identificacion!B22</f>
        <v>1.4  Ejecución del Presupuesto de Gastos % de autorización de Giros</v>
      </c>
      <c r="B14" s="100">
        <v>0.96880317734212396</v>
      </c>
      <c r="C14" s="111">
        <f>Seguimiento!D21/Seguimiento!D22</f>
        <v>2.4026922651282753E-2</v>
      </c>
      <c r="D14" s="111">
        <f>Seguimiento!E21/Seguimiento!E22</f>
        <v>7.9330956818854381E-2</v>
      </c>
      <c r="E14" s="111">
        <f>Seguimiento!F21/Seguimiento!F22</f>
        <v>0.15037476603529834</v>
      </c>
      <c r="F14" s="111">
        <f>Seguimiento!G21/Seguimiento!G22</f>
        <v>0.30374219823536436</v>
      </c>
      <c r="G14" s="111">
        <f>Seguimiento!H21/Seguimiento!H22</f>
        <v>0.34149700745311151</v>
      </c>
      <c r="H14" s="111">
        <f>Seguimiento!I21/Seguimiento!I22</f>
        <v>0.4011617571370017</v>
      </c>
      <c r="I14" s="111">
        <f>Seguimiento!J21/Seguimiento!J22</f>
        <v>0.47586264349791013</v>
      </c>
      <c r="J14" s="111">
        <f>Seguimiento!K21/Seguimiento!K22</f>
        <v>0.59250452181366442</v>
      </c>
      <c r="K14" s="111">
        <f>Seguimiento!L21/Seguimiento!L22</f>
        <v>0.68057024290948254</v>
      </c>
      <c r="L14" s="29"/>
      <c r="M14" s="29"/>
      <c r="N14" s="29"/>
    </row>
    <row r="15" spans="1:14" ht="51" customHeight="1" x14ac:dyDescent="0.25">
      <c r="A15" s="25" t="str">
        <f>Identificacion!B24</f>
        <v>1.6 Ejecución Reservas Presupuestales</v>
      </c>
      <c r="B15" s="100">
        <v>0.95775613187735997</v>
      </c>
      <c r="C15" s="111">
        <f>Seguimiento!D23/Seguimiento!D24</f>
        <v>0.13836898146546511</v>
      </c>
      <c r="D15" s="111">
        <f>Seguimiento!E23/Seguimiento!E24</f>
        <v>0.3267442917851513</v>
      </c>
      <c r="E15" s="111">
        <f>Seguimiento!F23/Seguimiento!F24</f>
        <v>0.49417670196142027</v>
      </c>
      <c r="F15" s="111">
        <f>Seguimiento!G23/Seguimiento!G24</f>
        <v>0.57944306784261712</v>
      </c>
      <c r="G15" s="111">
        <f>Seguimiento!H23/Seguimiento!H24</f>
        <v>0.63177485705892744</v>
      </c>
      <c r="H15" s="111">
        <f>Seguimiento!I23/Seguimiento!I24</f>
        <v>0.75560203163401019</v>
      </c>
      <c r="I15" s="111">
        <f>Seguimiento!J23/Seguimiento!J24</f>
        <v>0.80044475238735047</v>
      </c>
      <c r="J15" s="111">
        <f>Seguimiento!K23/Seguimiento!K24</f>
        <v>0.94051386680558025</v>
      </c>
      <c r="K15" s="111">
        <f>Seguimiento!L23/Seguimiento!L24</f>
        <v>0.95007056554102376</v>
      </c>
      <c r="L15" s="29"/>
      <c r="M15" s="29"/>
      <c r="N15" s="29"/>
    </row>
    <row r="16" spans="1:14" ht="51" customHeight="1" x14ac:dyDescent="0.25">
      <c r="A16" s="25" t="str">
        <f>Identificacion!B26</f>
        <v>2.1 PAC No Ejecutado</v>
      </c>
      <c r="B16" s="100">
        <v>7.5499999999999998E-2</v>
      </c>
      <c r="C16" s="111">
        <f>Seguimiento!D25/Seguimiento!D26</f>
        <v>0.34305795527699257</v>
      </c>
      <c r="D16" s="111">
        <f>Seguimiento!E25/Seguimiento!E26</f>
        <v>0.13674444371855862</v>
      </c>
      <c r="E16" s="111">
        <f>Seguimiento!F25/Seguimiento!F26</f>
        <v>3.6145497802004253E-2</v>
      </c>
      <c r="F16" s="111">
        <f>Seguimiento!G25/Seguimiento!G26</f>
        <v>9.4393686053840242E-2</v>
      </c>
      <c r="G16" s="111">
        <f>Seguimiento!H25/Seguimiento!H26</f>
        <v>4.2291595593679121E-2</v>
      </c>
      <c r="H16" s="111">
        <f>Seguimiento!I25/Seguimiento!I26</f>
        <v>8.9428094913588635E-2</v>
      </c>
      <c r="I16" s="111">
        <f>Seguimiento!J25/Seguimiento!J26</f>
        <v>5.831927284434249E-2</v>
      </c>
      <c r="J16" s="111">
        <f>Seguimiento!K25/Seguimiento!K26</f>
        <v>5.8784783330866931E-4</v>
      </c>
      <c r="K16" s="111">
        <f>Seguimiento!L25/Seguimiento!L26</f>
        <v>3.498753447663738E-4</v>
      </c>
      <c r="L16" s="29"/>
      <c r="M16" s="29"/>
      <c r="N16" s="29"/>
    </row>
    <row r="17" spans="1:14" ht="51" customHeight="1" x14ac:dyDescent="0.25">
      <c r="A17" s="25" t="str">
        <f>Identificacion!B28</f>
        <v>3.1 Conciliaciones contables</v>
      </c>
      <c r="B17" s="103">
        <v>0.16923076923076924</v>
      </c>
      <c r="C17" s="111">
        <f>Seguimiento!D27/Seguimiento!D28</f>
        <v>0</v>
      </c>
      <c r="D17" s="111">
        <f>Seguimiento!E27/Seguimiento!E28</f>
        <v>0</v>
      </c>
      <c r="E17" s="111">
        <f>Seguimiento!F27/Seguimiento!F28</f>
        <v>0</v>
      </c>
      <c r="F17" s="111">
        <f>Seguimiento!G27/Seguimiento!G28</f>
        <v>0</v>
      </c>
      <c r="G17" s="111">
        <f>Seguimiento!H27/Seguimiento!H28</f>
        <v>0</v>
      </c>
      <c r="H17" s="111">
        <f>Seguimiento!I27/Seguimiento!I28</f>
        <v>0.5</v>
      </c>
      <c r="I17" s="111">
        <f>Seguimiento!J27/Seguimiento!J28</f>
        <v>0.33333333333333331</v>
      </c>
      <c r="J17" s="111">
        <f>Seguimiento!K27/Seguimiento!K28</f>
        <v>0.5</v>
      </c>
      <c r="K17" s="111">
        <f>Seguimiento!L27/Seguimiento!L28</f>
        <v>0.16666666666666666</v>
      </c>
      <c r="L17" s="78"/>
      <c r="M17" s="78"/>
      <c r="N17" s="78"/>
    </row>
    <row r="18" spans="1:14" ht="16.5" x14ac:dyDescent="0.3">
      <c r="A18" s="250"/>
      <c r="B18" s="239"/>
      <c r="C18" s="239"/>
      <c r="D18" s="239"/>
      <c r="E18" s="239"/>
      <c r="F18" s="239"/>
      <c r="G18" s="239"/>
      <c r="H18" s="239"/>
      <c r="I18" s="239"/>
      <c r="J18" s="239"/>
      <c r="K18" s="239"/>
      <c r="L18" s="239"/>
      <c r="M18" s="239"/>
      <c r="N18" s="240"/>
    </row>
    <row r="19" spans="1:14" ht="18" customHeight="1" x14ac:dyDescent="0.3">
      <c r="A19" s="247" t="s">
        <v>270</v>
      </c>
      <c r="B19" s="239"/>
      <c r="C19" s="239"/>
      <c r="D19" s="239"/>
      <c r="E19" s="239"/>
      <c r="F19" s="239"/>
      <c r="G19" s="239"/>
      <c r="H19" s="239"/>
      <c r="I19" s="239"/>
      <c r="J19" s="239"/>
      <c r="K19" s="239"/>
      <c r="L19" s="239"/>
      <c r="M19" s="239"/>
      <c r="N19" s="240"/>
    </row>
    <row r="20" spans="1:14" ht="18.75" customHeight="1" x14ac:dyDescent="0.3">
      <c r="A20" s="238" t="s">
        <v>230</v>
      </c>
      <c r="B20" s="239"/>
      <c r="C20" s="239"/>
      <c r="D20" s="239"/>
      <c r="E20" s="239"/>
      <c r="F20" s="239"/>
      <c r="G20" s="240"/>
      <c r="H20" s="242" t="s">
        <v>231</v>
      </c>
      <c r="I20" s="239"/>
      <c r="J20" s="239"/>
      <c r="K20" s="240"/>
      <c r="L20" s="241" t="s">
        <v>271</v>
      </c>
      <c r="M20" s="239"/>
      <c r="N20" s="240"/>
    </row>
    <row r="21" spans="1:14" ht="41.25" customHeight="1" x14ac:dyDescent="0.3">
      <c r="A21" s="60" t="s">
        <v>232</v>
      </c>
      <c r="B21" s="244" t="s">
        <v>109</v>
      </c>
      <c r="C21" s="245"/>
      <c r="D21" s="246"/>
      <c r="E21" s="94" t="s">
        <v>233</v>
      </c>
      <c r="F21" s="95" t="s">
        <v>234</v>
      </c>
      <c r="G21" s="96" t="s">
        <v>235</v>
      </c>
      <c r="H21" s="97" t="s">
        <v>236</v>
      </c>
      <c r="I21" s="97" t="s">
        <v>237</v>
      </c>
      <c r="J21" s="97" t="s">
        <v>238</v>
      </c>
      <c r="K21" s="97" t="s">
        <v>239</v>
      </c>
      <c r="L21" s="98" t="s">
        <v>240</v>
      </c>
      <c r="M21" s="248" t="s">
        <v>241</v>
      </c>
      <c r="N21" s="246"/>
    </row>
    <row r="22" spans="1:14" ht="60.75" customHeight="1" x14ac:dyDescent="0.25">
      <c r="A22" s="61" t="str">
        <f>Identificacion!B16</f>
        <v>1.1 Ejecución Presupuestal de Gastos de funcionamiento e inversión</v>
      </c>
      <c r="B22" s="243" t="str">
        <f>Identificacion!C16</f>
        <v>Determinar el grado del presupuesto ejecutado, conociendo el valor de los compromisos presupuestales de la vigencia</v>
      </c>
      <c r="C22" s="191"/>
      <c r="D22" s="192"/>
      <c r="E22" s="106" t="s">
        <v>272</v>
      </c>
      <c r="F22" s="106" t="s">
        <v>275</v>
      </c>
      <c r="G22" s="106" t="s">
        <v>276</v>
      </c>
      <c r="H22" s="113">
        <f>+E11</f>
        <v>0.44868932106387488</v>
      </c>
      <c r="I22" s="113">
        <f>+H11</f>
        <v>0.72951919347098393</v>
      </c>
      <c r="J22" s="113">
        <f>+K11</f>
        <v>0.85210860216742623</v>
      </c>
      <c r="K22" s="77"/>
      <c r="L22" s="62"/>
      <c r="M22" s="237"/>
      <c r="N22" s="180"/>
    </row>
    <row r="23" spans="1:14" ht="74.25" customHeight="1" x14ac:dyDescent="0.25">
      <c r="A23" s="61" t="str">
        <f>Identificacion!B18</f>
        <v>1.2 Ejecución de presupuesto rentas e ingresos</v>
      </c>
      <c r="B23" s="243" t="str">
        <f>Identificacion!C18</f>
        <v>Conocer porcentaje de cumplimiento de la meta de recaudo realizado por los escenarios de los ingresos  (A,B,C,D) propios de la vigencia.</v>
      </c>
      <c r="C23" s="191"/>
      <c r="D23" s="192"/>
      <c r="E23" s="106" t="s">
        <v>272</v>
      </c>
      <c r="F23" s="106" t="s">
        <v>273</v>
      </c>
      <c r="G23" s="106" t="s">
        <v>274</v>
      </c>
      <c r="H23" s="113">
        <f t="shared" ref="H23:H28" si="0">+E12</f>
        <v>6.4282550503355698E-2</v>
      </c>
      <c r="I23" s="113">
        <f t="shared" ref="I23:I28" si="1">+H12</f>
        <v>0.34385109437919464</v>
      </c>
      <c r="J23" s="113">
        <f t="shared" ref="J23:J28" si="2">+K12</f>
        <v>0.46705721040268455</v>
      </c>
      <c r="K23" s="77"/>
      <c r="L23" s="62"/>
      <c r="M23" s="237"/>
      <c r="N23" s="180"/>
    </row>
    <row r="24" spans="1:14" ht="49.5" customHeight="1" x14ac:dyDescent="0.25">
      <c r="A24" s="61" t="str">
        <f>Identificacion!B20</f>
        <v>1.3 Ejecución del Presupuesto de Inversión  % de autorización de Giros</v>
      </c>
      <c r="B24" s="243" t="str">
        <f>Identificacion!C20</f>
        <v xml:space="preserve">Determinar el porcentaje de los giros destinados a inversión realizados en la vigencia </v>
      </c>
      <c r="C24" s="191"/>
      <c r="D24" s="192"/>
      <c r="E24" s="106" t="s">
        <v>272</v>
      </c>
      <c r="F24" s="106" t="s">
        <v>273</v>
      </c>
      <c r="G24" s="106" t="s">
        <v>274</v>
      </c>
      <c r="H24" s="113">
        <f t="shared" si="0"/>
        <v>0.11282726291467991</v>
      </c>
      <c r="I24" s="113">
        <f t="shared" si="1"/>
        <v>0.37579656560855529</v>
      </c>
      <c r="J24" s="113">
        <f t="shared" si="2"/>
        <v>0.65886042419341473</v>
      </c>
      <c r="K24" s="77"/>
      <c r="L24" s="62"/>
      <c r="M24" s="237"/>
      <c r="N24" s="180"/>
    </row>
    <row r="25" spans="1:14" ht="47.25" customHeight="1" x14ac:dyDescent="0.25">
      <c r="A25" s="61" t="str">
        <f>Identificacion!B22</f>
        <v>1.4  Ejecución del Presupuesto de Gastos % de autorización de Giros</v>
      </c>
      <c r="B25" s="233" t="str">
        <f>Identificacion!C22</f>
        <v xml:space="preserve">Determinar el porcentaje de los giros destinados a gastos  realizados en la vigencia </v>
      </c>
      <c r="C25" s="234"/>
      <c r="D25" s="235"/>
      <c r="E25" s="106" t="s">
        <v>272</v>
      </c>
      <c r="F25" s="106" t="s">
        <v>273</v>
      </c>
      <c r="G25" s="106" t="s">
        <v>274</v>
      </c>
      <c r="H25" s="113">
        <f t="shared" si="0"/>
        <v>0.15037476603529834</v>
      </c>
      <c r="I25" s="113">
        <f t="shared" si="1"/>
        <v>0.4011617571370017</v>
      </c>
      <c r="J25" s="113">
        <f t="shared" si="2"/>
        <v>0.68057024290948254</v>
      </c>
      <c r="K25" s="77"/>
      <c r="L25" s="62"/>
      <c r="M25" s="63"/>
      <c r="N25" s="1"/>
    </row>
    <row r="26" spans="1:14" ht="45.75" customHeight="1" x14ac:dyDescent="0.25">
      <c r="A26" s="61" t="str">
        <f>Identificacion!B24</f>
        <v>1.6 Ejecución Reservas Presupuestales</v>
      </c>
      <c r="B26" s="243" t="str">
        <f>Identificacion!C24</f>
        <v xml:space="preserve">Realizar el control de los giros realizados a las Reservas Presupuestales de la vigencia. </v>
      </c>
      <c r="C26" s="191"/>
      <c r="D26" s="191"/>
      <c r="E26" s="110" t="s">
        <v>277</v>
      </c>
      <c r="F26" s="107" t="s">
        <v>278</v>
      </c>
      <c r="G26" s="108" t="s">
        <v>279</v>
      </c>
      <c r="H26" s="113">
        <f t="shared" si="0"/>
        <v>0.49417670196142027</v>
      </c>
      <c r="I26" s="113">
        <f t="shared" si="1"/>
        <v>0.75560203163401019</v>
      </c>
      <c r="J26" s="113">
        <f t="shared" si="2"/>
        <v>0.95007056554102376</v>
      </c>
      <c r="K26" s="77"/>
      <c r="L26" s="62"/>
      <c r="M26" s="237"/>
      <c r="N26" s="180"/>
    </row>
    <row r="27" spans="1:14" ht="46.5" customHeight="1" x14ac:dyDescent="0.25">
      <c r="A27" s="61" t="str">
        <f>Identificacion!B26</f>
        <v>2.1 PAC No Ejecutado</v>
      </c>
      <c r="B27" s="243" t="str">
        <f>Identificacion!C26</f>
        <v xml:space="preserve">Definir el porcentaje de PAC No Ejecutado de la entidad en cada vigencia </v>
      </c>
      <c r="C27" s="191"/>
      <c r="D27" s="191"/>
      <c r="E27" s="109" t="s">
        <v>280</v>
      </c>
      <c r="F27" s="109" t="s">
        <v>281</v>
      </c>
      <c r="G27" s="109" t="s">
        <v>282</v>
      </c>
      <c r="H27" s="113">
        <f t="shared" si="0"/>
        <v>3.6145497802004253E-2</v>
      </c>
      <c r="I27" s="113">
        <f t="shared" si="1"/>
        <v>8.9428094913588635E-2</v>
      </c>
      <c r="J27" s="113">
        <f t="shared" si="2"/>
        <v>3.498753447663738E-4</v>
      </c>
      <c r="K27" s="77"/>
      <c r="L27" s="62"/>
      <c r="M27" s="237"/>
      <c r="N27" s="180"/>
    </row>
    <row r="28" spans="1:14" ht="46.5" customHeight="1" x14ac:dyDescent="0.25">
      <c r="A28" s="61" t="str">
        <f>Identificacion!B28</f>
        <v>3.1 Conciliaciones contables</v>
      </c>
      <c r="B28" s="243" t="str">
        <f>Identificacion!C28</f>
        <v>Medir la gestión y Verificabilidad de la información contable (A menores partidas conciliatorias, mas eficiente y consistente la gestion e información del área Contable en lo relacionado a Almacen y Tesoreria)</v>
      </c>
      <c r="C28" s="191"/>
      <c r="D28" s="192"/>
      <c r="E28" s="106" t="s">
        <v>283</v>
      </c>
      <c r="F28" s="106" t="s">
        <v>284</v>
      </c>
      <c r="G28" s="106" t="s">
        <v>285</v>
      </c>
      <c r="H28" s="113">
        <f t="shared" si="0"/>
        <v>0</v>
      </c>
      <c r="I28" s="113">
        <f t="shared" si="1"/>
        <v>0.5</v>
      </c>
      <c r="J28" s="113">
        <f t="shared" si="2"/>
        <v>0.16666666666666666</v>
      </c>
      <c r="K28" s="105"/>
      <c r="L28" s="62"/>
      <c r="M28" s="237"/>
      <c r="N28" s="180"/>
    </row>
    <row r="29" spans="1:14" ht="16.5" x14ac:dyDescent="0.3">
      <c r="A29" s="250"/>
      <c r="B29" s="239"/>
      <c r="C29" s="239"/>
      <c r="D29" s="239"/>
      <c r="E29" s="239"/>
      <c r="F29" s="239"/>
      <c r="G29" s="239"/>
      <c r="H29" s="239"/>
      <c r="I29" s="239"/>
      <c r="J29" s="239"/>
      <c r="K29" s="239"/>
      <c r="L29" s="239"/>
      <c r="M29" s="239"/>
      <c r="N29" s="240"/>
    </row>
    <row r="30" spans="1:14" ht="25.5" customHeight="1" x14ac:dyDescent="0.25">
      <c r="A30" s="251" t="s">
        <v>242</v>
      </c>
      <c r="B30" s="252"/>
      <c r="C30" s="252"/>
      <c r="D30" s="252"/>
      <c r="E30" s="252"/>
      <c r="F30" s="252"/>
      <c r="G30" s="252"/>
      <c r="H30" s="252"/>
      <c r="I30" s="252"/>
      <c r="J30" s="252"/>
      <c r="K30" s="252"/>
      <c r="L30" s="252"/>
      <c r="M30" s="252"/>
      <c r="N30" s="189"/>
    </row>
    <row r="31" spans="1:14" ht="45" customHeight="1" x14ac:dyDescent="0.25">
      <c r="A31" s="114" t="str">
        <f>A22</f>
        <v>1.1 Ejecución Presupuestal de Gastos de funcionamiento e inversión</v>
      </c>
      <c r="B31" s="236" t="s">
        <v>291</v>
      </c>
      <c r="C31" s="236"/>
      <c r="D31" s="236"/>
      <c r="E31" s="236"/>
      <c r="F31" s="236"/>
      <c r="G31" s="236"/>
      <c r="H31" s="236"/>
      <c r="I31" s="236"/>
      <c r="J31" s="236"/>
      <c r="K31" s="236"/>
      <c r="L31" s="236"/>
      <c r="M31" s="236"/>
      <c r="N31" s="236"/>
    </row>
    <row r="32" spans="1:14" ht="60" customHeight="1" x14ac:dyDescent="0.25">
      <c r="A32" s="114" t="str">
        <f>A23</f>
        <v>1.2 Ejecución de presupuesto rentas e ingresos</v>
      </c>
      <c r="B32" s="236" t="s">
        <v>292</v>
      </c>
      <c r="C32" s="236"/>
      <c r="D32" s="236"/>
      <c r="E32" s="236"/>
      <c r="F32" s="236"/>
      <c r="G32" s="236"/>
      <c r="H32" s="236"/>
      <c r="I32" s="236"/>
      <c r="J32" s="236"/>
      <c r="K32" s="236"/>
      <c r="L32" s="236"/>
      <c r="M32" s="236"/>
      <c r="N32" s="236"/>
    </row>
    <row r="33" spans="1:17" ht="45" customHeight="1" x14ac:dyDescent="0.25">
      <c r="A33" s="114" t="str">
        <f>A24</f>
        <v>1.3 Ejecución del Presupuesto de Inversión  % de autorización de Giros</v>
      </c>
      <c r="B33" s="236" t="s">
        <v>294</v>
      </c>
      <c r="C33" s="236"/>
      <c r="D33" s="236"/>
      <c r="E33" s="236"/>
      <c r="F33" s="236"/>
      <c r="G33" s="236"/>
      <c r="H33" s="236"/>
      <c r="I33" s="236"/>
      <c r="J33" s="236"/>
      <c r="K33" s="236"/>
      <c r="L33" s="236"/>
      <c r="M33" s="236"/>
      <c r="N33" s="236"/>
    </row>
    <row r="34" spans="1:17" s="65" customFormat="1" ht="45" customHeight="1" x14ac:dyDescent="0.25">
      <c r="A34" s="114" t="str">
        <f>[1]Identificacion!B22</f>
        <v>1.4  Ejecución del Presupuesto de Gastos % de autorización de Giros</v>
      </c>
      <c r="B34" s="236" t="s">
        <v>293</v>
      </c>
      <c r="C34" s="236"/>
      <c r="D34" s="236"/>
      <c r="E34" s="236"/>
      <c r="F34" s="236"/>
      <c r="G34" s="236"/>
      <c r="H34" s="236"/>
      <c r="I34" s="236"/>
      <c r="J34" s="236"/>
      <c r="K34" s="236"/>
      <c r="L34" s="236"/>
      <c r="M34" s="236"/>
      <c r="N34" s="236"/>
    </row>
    <row r="35" spans="1:17" ht="45" customHeight="1" x14ac:dyDescent="0.25">
      <c r="A35" s="114" t="str">
        <f t="shared" ref="A35:A36" si="3">A26</f>
        <v>1.6 Ejecución Reservas Presupuestales</v>
      </c>
      <c r="B35" s="236" t="s">
        <v>295</v>
      </c>
      <c r="C35" s="236"/>
      <c r="D35" s="236"/>
      <c r="E35" s="236"/>
      <c r="F35" s="236"/>
      <c r="G35" s="236"/>
      <c r="H35" s="236"/>
      <c r="I35" s="236"/>
      <c r="J35" s="236"/>
      <c r="K35" s="236"/>
      <c r="L35" s="236"/>
      <c r="M35" s="236"/>
      <c r="N35" s="236"/>
    </row>
    <row r="36" spans="1:17" ht="45" customHeight="1" x14ac:dyDescent="0.3">
      <c r="A36" s="64" t="str">
        <f t="shared" si="3"/>
        <v>2.1 PAC No Ejecutado</v>
      </c>
      <c r="B36" s="257" t="s">
        <v>296</v>
      </c>
      <c r="C36" s="258"/>
      <c r="D36" s="258"/>
      <c r="E36" s="258"/>
      <c r="F36" s="258"/>
      <c r="G36" s="258"/>
      <c r="H36" s="258"/>
      <c r="I36" s="258"/>
      <c r="J36" s="258"/>
      <c r="K36" s="258"/>
      <c r="L36" s="258"/>
      <c r="M36" s="258"/>
      <c r="N36" s="259"/>
      <c r="Q36" s="59"/>
    </row>
    <row r="37" spans="1:17" ht="45" customHeight="1" x14ac:dyDescent="0.25">
      <c r="A37" s="64" t="str">
        <f>[1]Identificacion!B28</f>
        <v>3.1 Conciliaciones contables</v>
      </c>
      <c r="B37" s="253" t="s">
        <v>297</v>
      </c>
      <c r="C37" s="254"/>
      <c r="D37" s="254"/>
      <c r="E37" s="254"/>
      <c r="F37" s="254"/>
      <c r="G37" s="254"/>
      <c r="H37" s="254"/>
      <c r="I37" s="254"/>
      <c r="J37" s="254"/>
      <c r="K37" s="254"/>
      <c r="L37" s="254"/>
      <c r="M37" s="254"/>
      <c r="N37" s="255"/>
    </row>
    <row r="38" spans="1:17" ht="14.25" customHeight="1" x14ac:dyDescent="0.25">
      <c r="A38" s="256"/>
      <c r="B38" s="179"/>
      <c r="C38" s="179"/>
      <c r="D38" s="179"/>
      <c r="E38" s="179"/>
      <c r="F38" s="179"/>
      <c r="G38" s="179"/>
      <c r="H38" s="179"/>
      <c r="I38" s="179"/>
      <c r="J38" s="179"/>
      <c r="K38" s="179"/>
      <c r="L38" s="179"/>
      <c r="M38" s="179"/>
      <c r="N38" s="180"/>
    </row>
  </sheetData>
  <mergeCells count="44">
    <mergeCell ref="B37:N37"/>
    <mergeCell ref="A38:N38"/>
    <mergeCell ref="M28:N28"/>
    <mergeCell ref="B28:D28"/>
    <mergeCell ref="B36:N36"/>
    <mergeCell ref="B26:D26"/>
    <mergeCell ref="B27:D27"/>
    <mergeCell ref="B33:N33"/>
    <mergeCell ref="B35:N35"/>
    <mergeCell ref="A30:N30"/>
    <mergeCell ref="A29:N29"/>
    <mergeCell ref="B32:N32"/>
    <mergeCell ref="B31:N31"/>
    <mergeCell ref="M27:N27"/>
    <mergeCell ref="M26:N26"/>
    <mergeCell ref="B23:D23"/>
    <mergeCell ref="M22:N22"/>
    <mergeCell ref="M23:N23"/>
    <mergeCell ref="A5:N5"/>
    <mergeCell ref="A19:N19"/>
    <mergeCell ref="M21:N21"/>
    <mergeCell ref="D6:N6"/>
    <mergeCell ref="A6:C6"/>
    <mergeCell ref="A9:N9"/>
    <mergeCell ref="A8:N8"/>
    <mergeCell ref="A7:C7"/>
    <mergeCell ref="D7:N7"/>
    <mergeCell ref="A18:N18"/>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Natalia Alejandra Lopez Perez</cp:lastModifiedBy>
  <cp:lastPrinted>2018-06-28T20:42:36Z</cp:lastPrinted>
  <dcterms:created xsi:type="dcterms:W3CDTF">2018-06-28T20:05:53Z</dcterms:created>
  <dcterms:modified xsi:type="dcterms:W3CDTF">2020-01-17T20:08:13Z</dcterms:modified>
</cp:coreProperties>
</file>