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Vigencia 2019\Indicadores\Indicadores por ajustar para seguimiento 2019\III\ok\"/>
    </mc:Choice>
  </mc:AlternateContent>
  <bookViews>
    <workbookView xWindow="0" yWindow="0" windowWidth="19770" windowHeight="9570" activeTab="1"/>
  </bookViews>
  <sheets>
    <sheet name="Identificación" sheetId="1" r:id="rId1"/>
    <sheet name="Seguimiento" sheetId="2" r:id="rId2"/>
    <sheet name="Hoja1" sheetId="5" state="hidden" r:id="rId3"/>
    <sheet name="Análisis" sheetId="3" r:id="rId4"/>
    <sheet name="Listas" sheetId="4" state="hidden" r:id="rId5"/>
  </sheets>
  <calcPr calcId="162913"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7" i="2" l="1"/>
  <c r="P18" i="2"/>
  <c r="J22" i="3" l="1"/>
  <c r="I22" i="3"/>
  <c r="H22" i="3"/>
  <c r="J21" i="3"/>
  <c r="I21" i="3"/>
  <c r="H21" i="3"/>
  <c r="J20" i="3"/>
  <c r="I20" i="3"/>
  <c r="H20" i="3"/>
  <c r="C12" i="3"/>
  <c r="D12" i="3"/>
  <c r="E12" i="3"/>
  <c r="F14" i="3" l="1"/>
  <c r="G14" i="3"/>
  <c r="H14" i="3"/>
  <c r="I14" i="3"/>
  <c r="J14" i="3"/>
  <c r="K14" i="3"/>
  <c r="F13" i="3"/>
  <c r="G13" i="3"/>
  <c r="H13" i="3"/>
  <c r="I13" i="3"/>
  <c r="J13" i="3"/>
  <c r="K13" i="3"/>
  <c r="F12" i="3"/>
  <c r="G12" i="3"/>
  <c r="H12" i="3"/>
  <c r="I12" i="3"/>
  <c r="J12" i="3"/>
  <c r="K12" i="3"/>
  <c r="K11" i="3"/>
  <c r="J11" i="3"/>
  <c r="I11" i="3"/>
  <c r="H11" i="3"/>
  <c r="G11" i="3"/>
  <c r="F11" i="3"/>
  <c r="P19" i="2" l="1"/>
  <c r="P14" i="2" l="1"/>
  <c r="P13" i="2"/>
  <c r="P20" i="2"/>
  <c r="P16" i="2"/>
  <c r="P15" i="2"/>
  <c r="A19" i="2" l="1"/>
  <c r="A14" i="3"/>
  <c r="A13" i="3"/>
  <c r="A12" i="3"/>
  <c r="A11" i="3"/>
  <c r="A22" i="3"/>
  <c r="A21" i="3"/>
  <c r="A20" i="3"/>
  <c r="A19" i="3"/>
  <c r="E14" i="3" l="1"/>
  <c r="D14" i="3"/>
  <c r="C14" i="3"/>
  <c r="B22" i="3"/>
  <c r="A28" i="3" s="1"/>
  <c r="E13" i="3"/>
  <c r="D13" i="3"/>
  <c r="C13" i="3"/>
  <c r="B21" i="3"/>
  <c r="A27" i="3" s="1"/>
  <c r="E11" i="3"/>
  <c r="D11" i="3"/>
  <c r="C11" i="3"/>
  <c r="H19" i="3" s="1"/>
  <c r="B19" i="3"/>
  <c r="A25" i="3" s="1"/>
  <c r="D6" i="3"/>
  <c r="K2" i="3"/>
  <c r="K1" i="3"/>
  <c r="B20" i="2"/>
  <c r="B19" i="2"/>
  <c r="B18" i="2"/>
  <c r="B17" i="2"/>
  <c r="A17" i="2"/>
  <c r="B16" i="2"/>
  <c r="B15" i="2"/>
  <c r="A15" i="2"/>
  <c r="B14" i="2"/>
  <c r="B13" i="2"/>
  <c r="A13" i="2"/>
  <c r="E6" i="2"/>
  <c r="B20" i="3" l="1"/>
  <c r="A26" i="3" s="1"/>
</calcChain>
</file>

<file path=xl/sharedStrings.xml><?xml version="1.0" encoding="utf-8"?>
<sst xmlns="http://schemas.openxmlformats.org/spreadsheetml/2006/main" count="306" uniqueCount="257">
  <si>
    <t>DIRECCIONAMIENTO ESTRATÉGICO INSTITUCIONAL</t>
  </si>
  <si>
    <t>Versión: 1</t>
  </si>
  <si>
    <t>HOJA DE VIDA DEL INDICADOR</t>
  </si>
  <si>
    <t>Fecha:  17/12/2018</t>
  </si>
  <si>
    <t>Fecha: 17/12/2018</t>
  </si>
  <si>
    <t>NOMBRE DEL INDICADOR</t>
  </si>
  <si>
    <t>IDENTIFICACIÓN</t>
  </si>
  <si>
    <t>Comportamiento y resultados de las estrategias de comunicación de la entidad</t>
  </si>
  <si>
    <t>RESPONSABLE DE DILIGENCIAMIENTO</t>
  </si>
  <si>
    <t>RESPONSABLE DEL ANÁLISIS</t>
  </si>
  <si>
    <t xml:space="preserve">Responsable equipo Administrativo de Comunicaciones </t>
  </si>
  <si>
    <t xml:space="preserve">Responsable Administrativo Equipo de comunicaciones. </t>
  </si>
  <si>
    <t>TRIMESTRE REPORTADO</t>
  </si>
  <si>
    <t>OBJETIVO DEL INDICADOR</t>
  </si>
  <si>
    <t xml:space="preserve">Conocer el resultado de las diferentes estratégias adelantadas por el proyecto para el posicionamiento de eventos, actividades e imágen de la entidad. </t>
  </si>
  <si>
    <t>RESULTADOS</t>
  </si>
  <si>
    <t>PROCESO AL QUE APORTA</t>
  </si>
  <si>
    <t>ES - Gestión Estratégica de Comunicaciones</t>
  </si>
  <si>
    <t>INDICADOR</t>
  </si>
  <si>
    <t>I</t>
  </si>
  <si>
    <t>LINEA BASE</t>
  </si>
  <si>
    <t>OBJETIVO ESTRATÉGICO AL QUE APORTA</t>
  </si>
  <si>
    <t>4. Fortalecer las estrategias de comunicación, difusión y divulgación de la oferta institucional y de otros agentes del campo artístico, a través de medios masivos, alternativos y comunitarios, para alcanzar y fidelizar los grupos de interés de la entidad.</t>
  </si>
  <si>
    <t>III</t>
  </si>
  <si>
    <t>Ene.</t>
  </si>
  <si>
    <t>PROYECTO AL QUE APORTA</t>
  </si>
  <si>
    <t>998 - Fortalecimiento de la gestión institucional, comunicaciones  y servicio al ciudadano</t>
  </si>
  <si>
    <t>feb.</t>
  </si>
  <si>
    <t>mar.</t>
  </si>
  <si>
    <t>abr.</t>
  </si>
  <si>
    <t>may.</t>
  </si>
  <si>
    <t>PERIODICIDAD DE REPORTE</t>
  </si>
  <si>
    <t>jun.</t>
  </si>
  <si>
    <t>jul.</t>
  </si>
  <si>
    <t>ago.</t>
  </si>
  <si>
    <t>sept.</t>
  </si>
  <si>
    <t>oct.</t>
  </si>
  <si>
    <t>nov.</t>
  </si>
  <si>
    <t>dic.</t>
  </si>
  <si>
    <t>Trimestral</t>
  </si>
  <si>
    <t>FECHA DE REPORTE</t>
  </si>
  <si>
    <t>FUENTE DE INFORMACIÓN</t>
  </si>
  <si>
    <t>DESCRIPCIÓN</t>
  </si>
  <si>
    <t>EJE</t>
  </si>
  <si>
    <t>SEGUIMIENTO</t>
  </si>
  <si>
    <t>COMPONENTE</t>
  </si>
  <si>
    <t>VARIABLES</t>
  </si>
  <si>
    <t>UNIDAD DE MEDIDA DE VARIABLES</t>
  </si>
  <si>
    <t>FÓRMULA</t>
  </si>
  <si>
    <t>UNIDAD DE MEDIDA RESULTADO</t>
  </si>
  <si>
    <t>a</t>
  </si>
  <si>
    <t>1.1 Eficiencia en el diseño de campañas y/o estrategias de comunicación</t>
  </si>
  <si>
    <t>b</t>
  </si>
  <si>
    <t xml:space="preserve">Mide la eficiencia del proceso de diseño de estrategias y/o camapañas de lanzamiento, posicionamiento, divulgación y convocatoria, a través del formato de Solicitud de Servicios al Área de Comunicaciones </t>
  </si>
  <si>
    <t>Sumatoria de campañas y/o estrategias de comunicación diseñadas</t>
  </si>
  <si>
    <t>Número</t>
  </si>
  <si>
    <t>% de diseño de estrategias y/o camapañas de lanzamiento, posicionamiento, divulgación y convocatoria</t>
  </si>
  <si>
    <t>EE=a/b*100</t>
  </si>
  <si>
    <t>Porcentaje</t>
  </si>
  <si>
    <t>Sumatoria de campañas y/o estrategias de comunicación solicitadas en el trimestre</t>
  </si>
  <si>
    <t xml:space="preserve">2.1 Visitas a la WEB </t>
  </si>
  <si>
    <t xml:space="preserve">Conocer el promedio de visitas ocasionado por las publicaciones realizadas en la página web de la entidad. </t>
  </si>
  <si>
    <t>Número total de vistas de la página web reportadas mediante herramienta de seguimiento durante el mes</t>
  </si>
  <si>
    <t>Promedio de vistas o accesos a la página web  por  cada publicación realizada</t>
  </si>
  <si>
    <t>a/b</t>
  </si>
  <si>
    <t>Promedio</t>
  </si>
  <si>
    <t>RANGOS DE DESEMPEÑO</t>
  </si>
  <si>
    <t xml:space="preserve">Numero total de publicaciones realizadas en la página web durante el mes. </t>
  </si>
  <si>
    <t>número</t>
  </si>
  <si>
    <t>DESEMPEÑO</t>
  </si>
  <si>
    <t xml:space="preserve">2.2  Variación porcentual de  seguidores en las redes sociales de la entidad. </t>
  </si>
  <si>
    <t xml:space="preserve">Variación porcentual en los seguidores de redes sociales de la entidad. </t>
  </si>
  <si>
    <t>ACCIÓN DE MEJORAMIENTO</t>
  </si>
  <si>
    <t xml:space="preserve">Total de seguidores de las redes sociales de la entidad al inicio de cada periodo (Pasado) </t>
  </si>
  <si>
    <t>AR= (b-a)/a*100</t>
  </si>
  <si>
    <t xml:space="preserve">Total de seguidores de las redes sociales de la entidad al final del periodo (Presente) </t>
  </si>
  <si>
    <t>COMPONENTES</t>
  </si>
  <si>
    <t xml:space="preserve">Sobresaliente </t>
  </si>
  <si>
    <t xml:space="preserve">3.1 Porporción de menciones  orgánicas de marca en radio, prensa, televisión y portales web por cada noticia generada. </t>
  </si>
  <si>
    <t xml:space="preserve">Mide los impactos de las noticias producidas en la entidad sobre las menciones organicas (no pagas) del Instituto.  Por cada noticia elaborada en la entidad, se genera una incidencia de XX menciones organicas de marca. </t>
  </si>
  <si>
    <t>Impactos alcanzados en los medios masivos de comunicación no pagos, durante el mes</t>
  </si>
  <si>
    <t>Satisfactorio</t>
  </si>
  <si>
    <t>PM=(a/b)</t>
  </si>
  <si>
    <t>Insuficiente</t>
  </si>
  <si>
    <t>Sumatoria total de noticias elaboradas en el mes</t>
  </si>
  <si>
    <t>TRIMESTRE I</t>
  </si>
  <si>
    <t>DEFINICIONES CONCEPTUALES</t>
  </si>
  <si>
    <t>TRIMESTRE II</t>
  </si>
  <si>
    <t>TRIMESTRE III</t>
  </si>
  <si>
    <t>TRIMESTRE IV</t>
  </si>
  <si>
    <t>¿Requiere?</t>
  </si>
  <si>
    <t xml:space="preserve">TIPO </t>
  </si>
  <si>
    <t xml:space="preserve">Número de clics o visitas a la página Web </t>
  </si>
  <si>
    <t xml:space="preserve">Publicaciones: </t>
  </si>
  <si>
    <t>Menciones orgánicas:</t>
  </si>
  <si>
    <t>No</t>
  </si>
  <si>
    <t>Acción Correctiva</t>
  </si>
  <si>
    <t>EXPLICACIÓN</t>
  </si>
  <si>
    <t>Unidades de médida</t>
  </si>
  <si>
    <t>Periodicidad</t>
  </si>
  <si>
    <t xml:space="preserve">Tipo de Acción </t>
  </si>
  <si>
    <t>Tipo de indicador</t>
  </si>
  <si>
    <t>Tipo de medición</t>
  </si>
  <si>
    <t>Asistencias</t>
  </si>
  <si>
    <t>Mesual</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</si>
  <si>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</si>
  <si>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</si>
  <si>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</si>
  <si>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</si>
  <si>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</si>
  <si>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</si>
  <si>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</si>
  <si>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</si>
  <si>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</si>
  <si>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</si>
  <si>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</si>
  <si>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</si>
  <si>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</si>
  <si>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</si>
  <si>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</si>
  <si>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</si>
  <si>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</si>
  <si>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</si>
  <si>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</si>
  <si>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</si>
  <si>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</si>
  <si>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</si>
  <si>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</si>
  <si>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</si>
  <si>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</si>
  <si>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</si>
  <si>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</si>
  <si>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</si>
  <si>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</si>
  <si>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</si>
  <si>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</si>
  <si>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</si>
  <si>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</si>
  <si>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</si>
  <si>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</si>
  <si>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</si>
  <si>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</si>
  <si>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</si>
  <si>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</si>
  <si>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</si>
  <si>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</si>
  <si>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</si>
  <si>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</si>
  <si>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</si>
  <si>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</si>
  <si>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</si>
  <si>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</si>
  <si>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</si>
  <si>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</si>
  <si>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</si>
  <si>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</si>
  <si>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</si>
  <si>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</si>
  <si>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</si>
  <si>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</si>
  <si>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</si>
  <si>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</si>
  <si>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</si>
  <si>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</si>
  <si>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</si>
  <si>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</si>
  <si>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</si>
  <si>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</si>
  <si>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</si>
  <si>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</si>
  <si>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</si>
  <si>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</si>
  <si>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</si>
  <si>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</si>
  <si>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</si>
  <si>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</si>
  <si>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</si>
  <si>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</si>
  <si>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</si>
  <si>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</si>
  <si>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II</t>
  </si>
  <si>
    <t>Seguimiento y evaluación del desempeño institucional</t>
  </si>
  <si>
    <t xml:space="preserve">EM - Control y Evaluación institucional </t>
  </si>
  <si>
    <t>EM - Gestión Integral para la mejora continua</t>
  </si>
  <si>
    <t>IV</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</si>
  <si>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</si>
  <si>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</si>
  <si>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</si>
  <si>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</si>
  <si>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</si>
  <si>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</si>
  <si>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</si>
  <si>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</si>
  <si>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</si>
  <si>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</si>
  <si>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</si>
  <si>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</si>
  <si>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</si>
  <si>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</si>
  <si>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</si>
  <si>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</si>
  <si>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</si>
  <si>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</si>
  <si>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</si>
  <si>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</si>
  <si>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</si>
  <si>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</si>
  <si>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</si>
  <si>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</si>
  <si>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</si>
  <si>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</si>
  <si>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</si>
  <si>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</si>
  <si>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</si>
  <si>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</si>
  <si>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</si>
  <si>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Código: 3ES-GEC-IND-01</t>
  </si>
  <si>
    <t>Código:  3ES-GEC-IND-01</t>
  </si>
  <si>
    <t>GESTIÓN ESTRATÉGICA DE COMUNICACIONES</t>
  </si>
  <si>
    <t>1. Diseño de estrategias de comunicación</t>
  </si>
  <si>
    <t>2. Interacciones en canales digitales.</t>
  </si>
  <si>
    <t>3. Posicionamiento en medios de comunicación</t>
  </si>
  <si>
    <t>Google Analytics</t>
  </si>
  <si>
    <t>Tasa de varaición de seguidores en el trimestre</t>
  </si>
  <si>
    <t>LECTURA E INTERPRETACIÓN DE LOS RESULTADOS</t>
  </si>
  <si>
    <t>Más del 95%</t>
  </si>
  <si>
    <t>Menos del 80%</t>
  </si>
  <si>
    <t>Más de 350</t>
  </si>
  <si>
    <t>Menos de 300</t>
  </si>
  <si>
    <t>Más del 1%</t>
  </si>
  <si>
    <t>Entre el
0,2% y 0,9%</t>
  </si>
  <si>
    <t>Menos del 0,1%</t>
  </si>
  <si>
    <t>Más de 9</t>
  </si>
  <si>
    <t>Menciones orgánicas de marca por noticia elaborada en la entidad</t>
  </si>
  <si>
    <t>Menos de 4</t>
  </si>
  <si>
    <t>Entre
5 y 8</t>
  </si>
  <si>
    <t>Entre
301 y 349</t>
  </si>
  <si>
    <t xml:space="preserve">Entre
81 y 94% </t>
  </si>
  <si>
    <t>ene.</t>
  </si>
  <si>
    <t>Año</t>
  </si>
  <si>
    <t>Free Press</t>
  </si>
  <si>
    <t>I Semestre 
2019</t>
  </si>
  <si>
    <t>ENERO</t>
  </si>
  <si>
    <t>FEBRERO</t>
  </si>
  <si>
    <t xml:space="preserve">MARZO </t>
  </si>
  <si>
    <t>ABRIL</t>
  </si>
  <si>
    <t xml:space="preserve">MAYO </t>
  </si>
  <si>
    <t xml:space="preserve">JUNIO </t>
  </si>
  <si>
    <t>JULIO</t>
  </si>
  <si>
    <t>TOTAL</t>
  </si>
  <si>
    <t>En el tercer trimestre del 2019 tenemos una muy pequeña disminución de piezas, los eventos del festival de Teatro de Bogotá, Festival Hip Hop al Parque, Festival Jazz al Parque y el Festival Colombia al Parque, exigieron del grupo una gran cantidad de aplicaciones y tiempo para la realización de piezas y adaptaciones, ademas de la creación de las estrategias y bocetos de los festivales por venir.</t>
  </si>
  <si>
    <t>La creación de la sección del Portafolio Distrital de Estímulos y el advenimiento de los cuatro festivales de música que completan la oferta de Festivales al Parque, luego del éxito de Rock al Parque 25 años, fueron las razones por las cuales en el mes de julio se realizaron mayores consultas en el sitio web del Idartes, esto demuestra que la audiencia del isntituto mantiene un interes en estas dos campos de acción del Instituto.</t>
  </si>
  <si>
    <t xml:space="preserve">Teniendo en cuenta las estrategias de comunicación que se dieron para el tercer trimestre 2019 y conforme a la meta establecida en la que se deben lograr 3.500 apariciones de la entidad en los medios de comunicación, se evidencia que durante este periodo el equipo de comunicaciones alcanzó un total de 1969 apariciones a través de diferentes medios de comunicación tales como internet, impresos, radio y televisión.
Para este periodo las estrategias estuvieron encaminadas en la continuidad del Free Prees Pícnic Literario, Salón Nacional de Artistas, actividades en el Teatro Jorge Eliécer Gaitán, Concierto Bicentenario, Colombia al Parque, Jazz al Parque, Programación de Cinemateca, Escenario Móvil, Programación del Planetario, Sabrosura Pacífico en el Gaitán, A puro tango en el Gaitán, Los Ilustres en el Gaitán, Lectura Bajo los Árboles, Septiembre literario, Salón Nacional de Artistas, Premio Luis Caballero, Show Láser Gorilaz, Retrospectiva Roberto Minervini, Censo de Música en vivo, Daniel Sanabria, el niño Crea son algunos de los temas más destacados para la gestión de este perido del equipo de prensa de Idartes, cada periodista resaltó los eventos antes mencionados los cuales son de más interés para los bogotanos. </t>
  </si>
  <si>
    <t xml:space="preserve">Durante este periodo de tiempo se pudo evidenciar que ya se cuenta con un total de 1.847.213 seguidores lo que equivale al 107.4% del total de los seguidores propuestas en la meta, situación que muestra un crecimiento favorable y significativo para la entidad al realizar sus estrategias comunicacionales conforme a sus actividades misionales. 
El tercer trimestre del 2019 condensó gran parte de los eventos más importantes del año y una de las épocas con más eventos y contenido para comunicar en el entorno digital en el que se encuentra el instituto.
Destacamos el proceso y trabajo del último trimestre en Instagram, es una de las redes más populares en la actualidad y representó el mayor crecimiento del año. Sumando los nuevos seguidores de Julio, Agosto y Septiembre en esta red alcanzamos más de 44.000, es decir el 58% del total de nuevos seguidores del trimestre vinieron se Instagram. </t>
  </si>
  <si>
    <t>Pagina 1 de 3</t>
  </si>
  <si>
    <t>Pagina 2 de 3</t>
  </si>
  <si>
    <t>Pagina 3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</si>
</sst>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_-;\-* #,##0_-;_-* &quot;-&quot;_-;_-@_-"/>
    <numFmt numFmtId="165" formatCode="_-* #,##0_-;\-* #,##0_-;_-* &quot;-&quot;_-;_-@"/>
    <numFmt numFmtId="166" formatCode="0.000%"/>
    <numFmt numFmtId="167" formatCode="0.0%"/>
    <numFmt numFmtId="168" formatCode="_(* #,##0.0_);_(* \(#,##0.0\);_(* &quot;-&quot;??_);_(@_)"/>
    <numFmt numFmtId="169" formatCode="0.0"/>
  </numFmts>
  <fonts count="21" x14ac:knownFonts="1">
    <font>
      <sz val="11"/>
      <color rgb="FF000000"/>
      <name val="Calibri"/>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color rgb="FF000000"/>
      <name val="Arial Narrow"/>
      <family val="2"/>
    </font>
    <font>
      <sz val="9"/>
      <name val="Arial Narrow"/>
      <family val="2"/>
    </font>
    <font>
      <b/>
      <sz val="14"/>
      <color rgb="FF000000"/>
      <name val="Arial Narrow"/>
      <family val="2"/>
    </font>
    <font>
      <b/>
      <sz val="12"/>
      <color rgb="FF000000"/>
      <name val="Arial Narrow"/>
      <family val="2"/>
    </font>
    <font>
      <sz val="7"/>
      <color rgb="FF000000"/>
      <name val="Arial Narrow"/>
      <family val="2"/>
    </font>
    <font>
      <sz val="7"/>
      <name val="Arial Narrow"/>
      <family val="2"/>
    </font>
    <font>
      <sz val="11"/>
      <color rgb="FF006100"/>
      <name val="Calibri"/>
      <family val="2"/>
      <scheme val="minor"/>
    </font>
    <font>
      <sz val="11"/>
      <color rgb="FF000000"/>
      <name val="Calibri"/>
      <family val="2"/>
    </font>
    <font>
      <sz val="11"/>
      <color rgb="FF000000"/>
      <name val="Calibri"/>
      <family val="2"/>
    </font>
    <font>
      <sz val="9"/>
      <color rgb="FF000000"/>
      <name val="Arial Narrow"/>
      <family val="2"/>
    </font>
    <font>
      <sz val="12"/>
      <name val="Arial Narrow"/>
      <family val="2"/>
    </font>
    <font>
      <b/>
      <sz val="12"/>
      <name val="Arial Narrow"/>
      <family val="2"/>
    </font>
    <font>
      <sz val="12"/>
      <color rgb="FF000000"/>
      <name val="Arial Narrow"/>
      <family val="2"/>
    </font>
    <font>
      <sz val="12"/>
      <color rgb="FF0C0C0C"/>
      <name val="Arial Narrow"/>
      <family val="2"/>
    </font>
    <font>
      <sz val="11"/>
      <color rgb="FF000000"/>
      <name val="Calibri"/>
    </font>
  </fonts>
  <fills count="19">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D9EAD3"/>
        <bgColor rgb="FFD9EAD3"/>
      </patternFill>
    </fill>
    <fill>
      <patternFill patternType="solid">
        <fgColor rgb="FFD9D2E9"/>
        <bgColor rgb="FFD9D2E9"/>
      </patternFill>
    </fill>
    <fill>
      <patternFill patternType="solid">
        <fgColor rgb="FFC9DAF8"/>
        <bgColor rgb="FFC9DAF8"/>
      </patternFill>
    </fill>
    <fill>
      <patternFill patternType="solid">
        <fgColor rgb="FFF9CB9C"/>
        <bgColor rgb="FFF9CB9C"/>
      </patternFill>
    </fill>
    <fill>
      <patternFill patternType="solid">
        <fgColor rgb="FFFBFBFE"/>
        <bgColor rgb="FFFBFBFE"/>
      </patternFill>
    </fill>
    <fill>
      <patternFill patternType="solid">
        <fgColor rgb="FFC6EFCE"/>
      </patternFill>
    </fill>
    <fill>
      <patternFill patternType="solid">
        <fgColor rgb="FF8E7CC3"/>
        <bgColor rgb="FF8E7CC3"/>
      </patternFill>
    </fill>
    <fill>
      <patternFill patternType="solid">
        <fgColor theme="5" tint="0.79998168889431442"/>
        <bgColor rgb="FFD9EAD3"/>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theme="5" tint="0.79998168889431442"/>
        <bgColor indexed="64"/>
      </patternFill>
    </fill>
  </fills>
  <borders count="4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3" fillId="0" borderId="25"/>
    <xf numFmtId="9" fontId="13" fillId="0" borderId="25" applyFont="0" applyFill="0" applyBorder="0" applyAlignment="0" applyProtection="0"/>
    <xf numFmtId="164" fontId="13" fillId="0" borderId="25" applyFont="0" applyFill="0" applyBorder="0" applyAlignment="0" applyProtection="0"/>
    <xf numFmtId="0" fontId="13" fillId="0" borderId="25"/>
    <xf numFmtId="0" fontId="12" fillId="12" borderId="25" applyNumberFormat="0" applyBorder="0" applyAlignment="0" applyProtection="0"/>
    <xf numFmtId="9" fontId="14" fillId="0" borderId="0" applyFont="0" applyFill="0" applyBorder="0" applyAlignment="0" applyProtection="0"/>
    <xf numFmtId="43" fontId="20" fillId="0" borderId="0" applyFont="0" applyFill="0" applyBorder="0" applyAlignment="0" applyProtection="0"/>
  </cellStyleXfs>
  <cellXfs count="209">
    <xf numFmtId="0" fontId="0" fillId="0" borderId="0" xfId="0"/>
    <xf numFmtId="0" fontId="2" fillId="0" borderId="0" xfId="0" applyFont="1"/>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0" borderId="6" xfId="0" applyFont="1" applyBorder="1" applyAlignment="1">
      <alignment horizontal="left" vertical="center" wrapText="1"/>
    </xf>
    <xf numFmtId="9" fontId="1" fillId="0" borderId="16" xfId="0" applyNumberFormat="1" applyFont="1" applyBorder="1" applyAlignment="1">
      <alignment horizontal="center" vertical="center"/>
    </xf>
    <xf numFmtId="1" fontId="1" fillId="0" borderId="16" xfId="0" applyNumberFormat="1" applyFont="1" applyBorder="1" applyAlignment="1">
      <alignment horizontal="center" vertical="center"/>
    </xf>
    <xf numFmtId="0" fontId="2" fillId="0" borderId="0" xfId="0" applyFont="1" applyAlignment="1">
      <alignment vertical="center"/>
    </xf>
    <xf numFmtId="10" fontId="2" fillId="0" borderId="0" xfId="0" applyNumberFormat="1" applyFont="1"/>
    <xf numFmtId="0" fontId="3" fillId="5" borderId="18" xfId="0" applyFont="1" applyFill="1" applyBorder="1" applyAlignment="1">
      <alignment horizontal="center" vertical="center" wrapText="1"/>
    </xf>
    <xf numFmtId="0" fontId="3" fillId="11" borderId="16"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0" xfId="0" applyFont="1" applyBorder="1" applyAlignment="1">
      <alignment horizontal="center" vertical="center"/>
    </xf>
    <xf numFmtId="0" fontId="8" fillId="0" borderId="0" xfId="0" applyFont="1" applyAlignment="1">
      <alignment horizontal="center" vertical="center"/>
    </xf>
    <xf numFmtId="0" fontId="3" fillId="4" borderId="30"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1" fillId="0" borderId="33" xfId="0" applyFont="1" applyBorder="1"/>
    <xf numFmtId="0" fontId="1" fillId="0" borderId="0" xfId="0" applyFont="1"/>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4" borderId="36" xfId="0" applyFont="1" applyFill="1" applyBorder="1" applyAlignment="1">
      <alignment vertical="center" wrapText="1"/>
    </xf>
    <xf numFmtId="0" fontId="1" fillId="4" borderId="37" xfId="0" applyFont="1" applyFill="1" applyBorder="1" applyAlignment="1">
      <alignment vertical="center" wrapText="1"/>
    </xf>
    <xf numFmtId="0" fontId="1" fillId="4" borderId="38" xfId="0" applyFont="1" applyFill="1" applyBorder="1" applyAlignment="1">
      <alignment vertical="center" wrapText="1"/>
    </xf>
    <xf numFmtId="0" fontId="3" fillId="4" borderId="37" xfId="0" applyFont="1" applyFill="1" applyBorder="1" applyAlignment="1">
      <alignment vertical="center" wrapText="1"/>
    </xf>
    <xf numFmtId="0" fontId="1" fillId="0" borderId="34" xfId="0" applyFont="1" applyBorder="1" applyAlignment="1">
      <alignment horizontal="center" vertical="center" wrapText="1"/>
    </xf>
    <xf numFmtId="0" fontId="1" fillId="0" borderId="39" xfId="0" applyFont="1" applyBorder="1" applyAlignment="1">
      <alignment horizontal="center" vertical="center"/>
    </xf>
    <xf numFmtId="0" fontId="3" fillId="4" borderId="40" xfId="0" applyFont="1" applyFill="1" applyBorder="1" applyAlignment="1">
      <alignment vertical="center" wrapText="1"/>
    </xf>
    <xf numFmtId="0" fontId="1" fillId="4" borderId="40" xfId="0" applyFont="1" applyFill="1" applyBorder="1" applyAlignment="1">
      <alignment vertical="center" wrapText="1"/>
    </xf>
    <xf numFmtId="0" fontId="1" fillId="4" borderId="25" xfId="0" applyFont="1" applyFill="1" applyBorder="1" applyAlignment="1">
      <alignment vertical="center" wrapTex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wrapText="1"/>
    </xf>
    <xf numFmtId="0" fontId="3" fillId="4" borderId="44" xfId="0" applyFont="1" applyFill="1" applyBorder="1" applyAlignment="1">
      <alignment vertical="center" wrapText="1"/>
    </xf>
    <xf numFmtId="0" fontId="3" fillId="4" borderId="38" xfId="0" applyFont="1" applyFill="1" applyBorder="1" applyAlignment="1">
      <alignment vertical="center" wrapText="1"/>
    </xf>
    <xf numFmtId="0" fontId="1" fillId="0" borderId="0" xfId="0" applyFont="1" applyAlignment="1">
      <alignment horizontal="center" vertical="center"/>
    </xf>
    <xf numFmtId="0" fontId="3" fillId="4" borderId="45" xfId="0" applyFont="1" applyFill="1" applyBorder="1" applyAlignment="1">
      <alignment vertical="center" wrapText="1"/>
    </xf>
    <xf numFmtId="0" fontId="3" fillId="4" borderId="25" xfId="0" applyFont="1" applyFill="1" applyBorder="1" applyAlignment="1">
      <alignment vertical="center" wrapText="1"/>
    </xf>
    <xf numFmtId="0" fontId="3" fillId="0" borderId="0" xfId="0" applyFont="1" applyAlignment="1">
      <alignment horizontal="center"/>
    </xf>
    <xf numFmtId="0" fontId="3" fillId="0" borderId="40" xfId="0" applyFont="1" applyBorder="1" applyAlignment="1">
      <alignment horizontal="center"/>
    </xf>
    <xf numFmtId="0" fontId="3" fillId="0" borderId="46" xfId="0" applyFont="1" applyBorder="1"/>
    <xf numFmtId="0" fontId="3" fillId="0" borderId="43" xfId="0" applyFont="1" applyBorder="1"/>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3" fillId="0" borderId="0" xfId="0" applyFont="1" applyAlignment="1">
      <alignment horizontal="center" wrapText="1"/>
    </xf>
    <xf numFmtId="0" fontId="9" fillId="0" borderId="0" xfId="0" applyFont="1"/>
    <xf numFmtId="167" fontId="1" fillId="0" borderId="16" xfId="6" applyNumberFormat="1" applyFont="1" applyBorder="1" applyAlignment="1">
      <alignment horizontal="center" vertical="center"/>
    </xf>
    <xf numFmtId="0" fontId="3" fillId="13" borderId="16" xfId="0" applyFont="1" applyFill="1" applyBorder="1" applyAlignment="1">
      <alignment horizontal="center" vertical="center"/>
    </xf>
    <xf numFmtId="0" fontId="1" fillId="8" borderId="16" xfId="0" applyFont="1" applyFill="1" applyBorder="1" applyAlignment="1">
      <alignment horizontal="center"/>
    </xf>
    <xf numFmtId="0" fontId="7"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20" xfId="0" applyFont="1" applyBorder="1" applyAlignment="1">
      <alignment horizontal="center" vertical="center"/>
    </xf>
    <xf numFmtId="2" fontId="6" fillId="15" borderId="29" xfId="0" applyNumberFormat="1" applyFont="1" applyFill="1" applyBorder="1" applyAlignment="1">
      <alignment horizontal="center" vertical="center"/>
    </xf>
    <xf numFmtId="2" fontId="6" fillId="16" borderId="29" xfId="0" applyNumberFormat="1" applyFont="1" applyFill="1" applyBorder="1" applyAlignment="1">
      <alignment horizontal="center" vertical="center"/>
    </xf>
    <xf numFmtId="2" fontId="6" fillId="17" borderId="29" xfId="0" applyNumberFormat="1" applyFont="1" applyFill="1" applyBorder="1" applyAlignment="1">
      <alignment horizontal="center" vertical="center"/>
    </xf>
    <xf numFmtId="2" fontId="15" fillId="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1" fillId="0" borderId="16" xfId="0" applyFont="1" applyBorder="1" applyAlignment="1">
      <alignment horizontal="center" vertical="center" wrapText="1"/>
    </xf>
    <xf numFmtId="2" fontId="1" fillId="0" borderId="16" xfId="0" applyNumberFormat="1" applyFont="1" applyBorder="1" applyAlignment="1">
      <alignment horizontal="center" vertical="center"/>
    </xf>
    <xf numFmtId="9" fontId="1" fillId="0" borderId="0" xfId="0" applyNumberFormat="1" applyFont="1"/>
    <xf numFmtId="10" fontId="1" fillId="0" borderId="0" xfId="0" applyNumberFormat="1" applyFont="1"/>
    <xf numFmtId="165" fontId="1" fillId="0" borderId="0" xfId="0" applyNumberFormat="1" applyFont="1"/>
    <xf numFmtId="0" fontId="2" fillId="0" borderId="16" xfId="0" applyFont="1" applyBorder="1" applyAlignment="1">
      <alignment horizontal="center" vertical="center" wrapText="1"/>
    </xf>
    <xf numFmtId="0" fontId="1" fillId="0" borderId="47" xfId="0" applyFont="1" applyBorder="1" applyAlignment="1">
      <alignment horizontal="left" vertical="top" wrapText="1"/>
    </xf>
    <xf numFmtId="0" fontId="1" fillId="0" borderId="47" xfId="0" applyFont="1" applyBorder="1" applyAlignment="1">
      <alignment vertical="top" wrapText="1"/>
    </xf>
    <xf numFmtId="0" fontId="2" fillId="0" borderId="47" xfId="0" applyFont="1" applyBorder="1" applyAlignment="1">
      <alignment vertical="top"/>
    </xf>
    <xf numFmtId="167" fontId="2" fillId="0" borderId="0" xfId="6" applyNumberFormat="1" applyFont="1"/>
    <xf numFmtId="10" fontId="2" fillId="0" borderId="0" xfId="6" applyNumberFormat="1" applyFont="1"/>
    <xf numFmtId="0" fontId="2" fillId="18" borderId="16" xfId="0" applyFont="1" applyFill="1" applyBorder="1" applyAlignment="1">
      <alignment horizontal="center" vertical="center" wrapText="1"/>
    </xf>
    <xf numFmtId="0" fontId="1" fillId="18" borderId="16" xfId="0" applyFont="1" applyFill="1" applyBorder="1" applyAlignment="1">
      <alignment horizontal="center" vertical="center" wrapText="1"/>
    </xf>
    <xf numFmtId="9" fontId="1" fillId="14" borderId="20" xfId="0" applyNumberFormat="1" applyFont="1" applyFill="1" applyBorder="1" applyAlignment="1">
      <alignment horizontal="right" vertical="center"/>
    </xf>
    <xf numFmtId="10" fontId="1" fillId="18" borderId="16" xfId="0" applyNumberFormat="1" applyFont="1" applyFill="1" applyBorder="1" applyAlignment="1">
      <alignment horizontal="center" vertical="center" wrapText="1"/>
    </xf>
    <xf numFmtId="3" fontId="2" fillId="0" borderId="0" xfId="0" applyNumberFormat="1" applyFont="1"/>
    <xf numFmtId="167" fontId="1" fillId="0" borderId="16" xfId="0" applyNumberFormat="1" applyFont="1" applyBorder="1" applyAlignment="1">
      <alignment horizontal="center" vertical="center"/>
    </xf>
    <xf numFmtId="1" fontId="2" fillId="0" borderId="0" xfId="0" applyNumberFormat="1" applyFont="1"/>
    <xf numFmtId="0" fontId="1" fillId="14" borderId="20" xfId="0" applyFont="1" applyFill="1" applyBorder="1" applyAlignment="1">
      <alignment horizontal="right" vertical="center"/>
    </xf>
    <xf numFmtId="1" fontId="1" fillId="14" borderId="20" xfId="0" applyNumberFormat="1" applyFont="1" applyFill="1" applyBorder="1" applyAlignment="1">
      <alignment horizontal="right" vertical="center"/>
    </xf>
    <xf numFmtId="0" fontId="16" fillId="0" borderId="16" xfId="0" applyFont="1" applyBorder="1" applyAlignment="1">
      <alignment horizontal="center" vertical="center" wrapText="1"/>
    </xf>
    <xf numFmtId="0" fontId="16" fillId="0" borderId="0" xfId="0" applyFont="1"/>
    <xf numFmtId="0" fontId="18" fillId="0" borderId="0" xfId="0" applyFont="1"/>
    <xf numFmtId="0" fontId="16" fillId="0" borderId="8" xfId="0" applyFont="1" applyBorder="1"/>
    <xf numFmtId="0" fontId="17" fillId="3" borderId="20" xfId="0" applyFont="1" applyFill="1" applyBorder="1" applyAlignment="1">
      <alignment horizontal="center" vertical="center"/>
    </xf>
    <xf numFmtId="0" fontId="17" fillId="2" borderId="16"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4" borderId="16" xfId="0" applyFont="1" applyFill="1" applyBorder="1" applyAlignment="1">
      <alignment horizontal="center" vertical="center" wrapText="1"/>
    </xf>
    <xf numFmtId="0" fontId="16" fillId="4" borderId="25" xfId="0" applyFont="1" applyFill="1" applyBorder="1"/>
    <xf numFmtId="9" fontId="16" fillId="4" borderId="25" xfId="0" applyNumberFormat="1" applyFont="1" applyFill="1" applyBorder="1"/>
    <xf numFmtId="0" fontId="16" fillId="0" borderId="8" xfId="0" applyFont="1" applyBorder="1" applyAlignment="1">
      <alignment vertical="center" wrapText="1"/>
    </xf>
    <xf numFmtId="10" fontId="16" fillId="0" borderId="0" xfId="0" applyNumberFormat="1" applyFont="1"/>
    <xf numFmtId="166" fontId="16" fillId="0" borderId="0" xfId="0" applyNumberFormat="1" applyFont="1"/>
    <xf numFmtId="3" fontId="6" fillId="0" borderId="16"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3" fontId="0" fillId="0" borderId="0" xfId="0" applyNumberFormat="1" applyAlignment="1">
      <alignment horizontal="center" vertical="center"/>
    </xf>
    <xf numFmtId="168" fontId="1" fillId="0" borderId="16" xfId="7" applyNumberFormat="1" applyFont="1" applyBorder="1" applyAlignment="1">
      <alignment horizontal="center" vertical="center"/>
    </xf>
    <xf numFmtId="169" fontId="1" fillId="0" borderId="16" xfId="0" applyNumberFormat="1" applyFont="1" applyBorder="1" applyAlignment="1">
      <alignment horizontal="center" vertical="center"/>
    </xf>
    <xf numFmtId="9" fontId="2" fillId="0" borderId="0" xfId="6" applyFont="1"/>
    <xf numFmtId="0" fontId="16" fillId="0" borderId="6" xfId="0" applyFont="1" applyBorder="1" applyAlignment="1">
      <alignment horizontal="left" vertical="center"/>
    </xf>
    <xf numFmtId="0" fontId="16" fillId="0" borderId="7" xfId="0" applyFont="1" applyBorder="1"/>
    <xf numFmtId="0" fontId="17" fillId="0" borderId="2" xfId="0" applyFont="1" applyBorder="1" applyAlignment="1">
      <alignment horizontal="center" vertical="center"/>
    </xf>
    <xf numFmtId="0" fontId="16" fillId="0" borderId="4" xfId="0" applyFont="1" applyBorder="1"/>
    <xf numFmtId="0" fontId="16" fillId="0" borderId="10" xfId="0" applyFont="1" applyBorder="1"/>
    <xf numFmtId="0" fontId="16" fillId="0" borderId="12" xfId="0" applyFont="1" applyBorder="1"/>
    <xf numFmtId="0" fontId="17" fillId="9" borderId="6"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6" fillId="0" borderId="5" xfId="0" applyFont="1" applyBorder="1"/>
    <xf numFmtId="0" fontId="16" fillId="0" borderId="6" xfId="0" applyFont="1" applyBorder="1" applyAlignment="1">
      <alignment horizontal="center"/>
    </xf>
    <xf numFmtId="0" fontId="19" fillId="0" borderId="6" xfId="0" applyFont="1" applyBorder="1" applyAlignment="1">
      <alignment horizontal="left" vertical="center" wrapText="1"/>
    </xf>
    <xf numFmtId="0" fontId="16" fillId="4" borderId="6" xfId="0" applyFont="1" applyFill="1" applyBorder="1" applyAlignment="1">
      <alignment horizontal="left" vertical="center" wrapText="1"/>
    </xf>
    <xf numFmtId="0" fontId="16" fillId="0" borderId="6"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lignment horizontal="left" vertical="center" wrapText="1"/>
    </xf>
    <xf numFmtId="0" fontId="16" fillId="0" borderId="2" xfId="0" applyFont="1" applyBorder="1" applyAlignment="1">
      <alignment horizontal="center"/>
    </xf>
    <xf numFmtId="0" fontId="16" fillId="0" borderId="3" xfId="0" applyFont="1" applyBorder="1"/>
    <xf numFmtId="0" fontId="16" fillId="0" borderId="8" xfId="0" applyFont="1" applyBorder="1"/>
    <xf numFmtId="0" fontId="16" fillId="0" borderId="9" xfId="0" applyFont="1" applyBorder="1"/>
    <xf numFmtId="0" fontId="16" fillId="0" borderId="13" xfId="0" applyFont="1" applyBorder="1"/>
    <xf numFmtId="0" fontId="16" fillId="4" borderId="1" xfId="0" applyFont="1" applyFill="1" applyBorder="1" applyAlignment="1">
      <alignment horizontal="center" vertical="center"/>
    </xf>
    <xf numFmtId="0" fontId="16" fillId="0" borderId="14" xfId="0" applyFont="1" applyBorder="1"/>
    <xf numFmtId="0" fontId="16" fillId="0" borderId="1" xfId="0" applyFont="1" applyBorder="1" applyAlignment="1">
      <alignment horizontal="center" vertical="center" wrapText="1"/>
    </xf>
    <xf numFmtId="0" fontId="16" fillId="0" borderId="11" xfId="0" applyFont="1" applyBorder="1"/>
    <xf numFmtId="0" fontId="16" fillId="0" borderId="1" xfId="0" applyFont="1" applyBorder="1" applyAlignment="1">
      <alignment horizontal="left" vertical="center" wrapText="1"/>
    </xf>
    <xf numFmtId="0" fontId="16" fillId="0" borderId="11" xfId="0" applyFont="1" applyBorder="1" applyAlignment="1">
      <alignment horizontal="left"/>
    </xf>
    <xf numFmtId="0" fontId="16" fillId="0" borderId="15" xfId="0" applyFont="1" applyBorder="1"/>
    <xf numFmtId="0" fontId="17" fillId="3" borderId="6" xfId="0" applyFont="1" applyFill="1" applyBorder="1" applyAlignment="1">
      <alignment horizontal="center" vertical="center"/>
    </xf>
    <xf numFmtId="0" fontId="16" fillId="4" borderId="6" xfId="0" applyFont="1" applyFill="1" applyBorder="1" applyAlignment="1">
      <alignment horizontal="center" vertical="center" wrapText="1"/>
    </xf>
    <xf numFmtId="0" fontId="16" fillId="0" borderId="14" xfId="0" applyFont="1" applyBorder="1" applyAlignment="1">
      <alignment horizontal="left"/>
    </xf>
    <xf numFmtId="0" fontId="16" fillId="0" borderId="6" xfId="0" applyFont="1" applyBorder="1" applyAlignment="1">
      <alignment vertical="center" wrapText="1"/>
    </xf>
    <xf numFmtId="0" fontId="17" fillId="2" borderId="6" xfId="0" applyFont="1" applyFill="1" applyBorder="1" applyAlignment="1">
      <alignment horizontal="center" vertical="center" wrapText="1"/>
    </xf>
    <xf numFmtId="0" fontId="9" fillId="3" borderId="24" xfId="0" applyFont="1" applyFill="1" applyBorder="1" applyAlignment="1">
      <alignment horizontal="center"/>
    </xf>
    <xf numFmtId="0" fontId="16" fillId="0" borderId="26" xfId="0" applyFont="1" applyBorder="1"/>
    <xf numFmtId="0" fontId="16" fillId="0" borderId="27" xfId="0" applyFont="1" applyBorder="1"/>
    <xf numFmtId="0" fontId="17" fillId="0" borderId="1" xfId="0" applyFont="1" applyBorder="1" applyAlignment="1">
      <alignment horizontal="center" vertical="center" wrapText="1"/>
    </xf>
    <xf numFmtId="0" fontId="16" fillId="0" borderId="11" xfId="0" applyFont="1" applyBorder="1" applyAlignment="1">
      <alignment horizontal="center" vertical="center" wrapText="1"/>
    </xf>
    <xf numFmtId="0" fontId="16" fillId="4" borderId="22" xfId="0" applyFont="1" applyFill="1" applyBorder="1" applyAlignment="1">
      <alignment horizontal="center" vertical="center" wrapText="1"/>
    </xf>
    <xf numFmtId="0" fontId="17" fillId="4" borderId="23" xfId="0" applyFont="1" applyFill="1" applyBorder="1" applyAlignment="1">
      <alignment horizontal="center" vertical="center"/>
    </xf>
    <xf numFmtId="0" fontId="16" fillId="0" borderId="28" xfId="0" applyFont="1" applyBorder="1"/>
    <xf numFmtId="0" fontId="16" fillId="0" borderId="2" xfId="0" applyFont="1" applyBorder="1" applyAlignment="1">
      <alignment vertical="center" wrapText="1"/>
    </xf>
    <xf numFmtId="0" fontId="16" fillId="4" borderId="6" xfId="0" applyFont="1" applyFill="1" applyBorder="1" applyAlignment="1">
      <alignment vertical="center" wrapText="1"/>
    </xf>
    <xf numFmtId="0" fontId="16" fillId="4" borderId="22" xfId="0" applyFont="1" applyFill="1" applyBorder="1" applyAlignment="1">
      <alignment horizontal="left" vertical="center" wrapText="1"/>
    </xf>
    <xf numFmtId="0" fontId="2" fillId="4" borderId="20" xfId="0" applyFont="1" applyFill="1" applyBorder="1"/>
    <xf numFmtId="0" fontId="2" fillId="0" borderId="19" xfId="0" applyFont="1" applyBorder="1"/>
    <xf numFmtId="0" fontId="2" fillId="0" borderId="17" xfId="0" applyFont="1" applyBorder="1"/>
    <xf numFmtId="0" fontId="5" fillId="0" borderId="6" xfId="0" applyFont="1" applyBorder="1" applyAlignment="1">
      <alignment horizontal="center" vertical="center" wrapText="1"/>
    </xf>
    <xf numFmtId="0" fontId="2" fillId="0" borderId="5" xfId="0" applyFont="1" applyBorder="1"/>
    <xf numFmtId="0" fontId="2" fillId="0" borderId="7" xfId="0" applyFont="1" applyBorder="1"/>
    <xf numFmtId="0" fontId="4" fillId="2" borderId="20" xfId="0" applyFont="1" applyFill="1" applyBorder="1" applyAlignment="1">
      <alignment horizontal="center"/>
    </xf>
    <xf numFmtId="0" fontId="3" fillId="13" borderId="20" xfId="0" applyFont="1" applyFill="1" applyBorder="1" applyAlignment="1">
      <alignment horizontal="center"/>
    </xf>
    <xf numFmtId="0" fontId="2" fillId="0" borderId="20" xfId="0" applyFont="1" applyBorder="1"/>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 fillId="4" borderId="20" xfId="0" applyFont="1" applyFill="1" applyBorder="1" applyAlignment="1">
      <alignment horizontal="left" vertical="center"/>
    </xf>
    <xf numFmtId="0" fontId="6" fillId="0" borderId="1" xfId="0" applyFont="1" applyBorder="1" applyAlignment="1">
      <alignment horizontal="left" vertical="center" wrapText="1"/>
    </xf>
    <xf numFmtId="0" fontId="2" fillId="0" borderId="14" xfId="0" applyFont="1" applyBorder="1"/>
    <xf numFmtId="0" fontId="1" fillId="0" borderId="5" xfId="0" applyFont="1" applyBorder="1" applyAlignment="1">
      <alignment horizontal="left" vertical="center"/>
    </xf>
    <xf numFmtId="0" fontId="1" fillId="0" borderId="10" xfId="0" applyFont="1" applyBorder="1" applyAlignment="1">
      <alignment horizontal="center"/>
    </xf>
    <xf numFmtId="0" fontId="2" fillId="0" borderId="12" xfId="0" applyFont="1" applyBorder="1"/>
    <xf numFmtId="0" fontId="2" fillId="0" borderId="13" xfId="0" applyFont="1" applyBorder="1"/>
    <xf numFmtId="0" fontId="1" fillId="0" borderId="1" xfId="0" applyFont="1" applyBorder="1" applyAlignment="1">
      <alignment horizontal="center"/>
    </xf>
    <xf numFmtId="0" fontId="2" fillId="0" borderId="11" xfId="0" applyFont="1" applyBorder="1"/>
    <xf numFmtId="0" fontId="2" fillId="0" borderId="22" xfId="0" applyFont="1" applyBorder="1"/>
    <xf numFmtId="0" fontId="3" fillId="0" borderId="2" xfId="0" applyFont="1" applyBorder="1" applyAlignment="1">
      <alignment horizontal="center" vertical="center"/>
    </xf>
    <xf numFmtId="0" fontId="2" fillId="0" borderId="4" xfId="0" applyFont="1" applyBorder="1"/>
    <xf numFmtId="0" fontId="2" fillId="0" borderId="3" xfId="0" applyFont="1" applyBorder="1"/>
    <xf numFmtId="0" fontId="2" fillId="0" borderId="10" xfId="0" applyFont="1" applyBorder="1"/>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center"/>
    </xf>
    <xf numFmtId="0" fontId="1" fillId="0" borderId="2" xfId="0" applyFont="1" applyBorder="1" applyAlignment="1">
      <alignment horizontal="center"/>
    </xf>
    <xf numFmtId="0" fontId="2" fillId="0" borderId="8" xfId="0" applyFont="1" applyBorder="1"/>
    <xf numFmtId="0" fontId="2" fillId="0" borderId="9" xfId="0" applyFont="1" applyBorder="1"/>
    <xf numFmtId="0" fontId="2" fillId="0" borderId="19" xfId="0" applyFont="1" applyBorder="1" applyAlignment="1">
      <alignment vertical="top" wrapText="1"/>
    </xf>
    <xf numFmtId="0" fontId="2" fillId="0" borderId="5" xfId="0" applyFont="1" applyBorder="1" applyAlignment="1">
      <alignment vertical="top"/>
    </xf>
    <xf numFmtId="0" fontId="2" fillId="0" borderId="7" xfId="0" applyFont="1" applyBorder="1" applyAlignment="1">
      <alignment vertical="top"/>
    </xf>
    <xf numFmtId="0" fontId="3" fillId="10" borderId="19" xfId="0" applyFont="1" applyFill="1" applyBorder="1" applyAlignment="1">
      <alignment horizontal="center" wrapText="1"/>
    </xf>
    <xf numFmtId="0" fontId="3" fillId="5" borderId="20" xfId="0" applyFont="1" applyFill="1" applyBorder="1" applyAlignment="1">
      <alignment horizontal="center" vertical="center"/>
    </xf>
    <xf numFmtId="2" fontId="4" fillId="5" borderId="20" xfId="0" applyNumberFormat="1" applyFont="1" applyFill="1" applyBorder="1" applyAlignment="1">
      <alignment horizontal="center"/>
    </xf>
    <xf numFmtId="2" fontId="3" fillId="10" borderId="19" xfId="0" applyNumberFormat="1" applyFont="1" applyFill="1" applyBorder="1" applyAlignment="1">
      <alignment horizontal="center" wrapText="1"/>
    </xf>
    <xf numFmtId="0" fontId="2" fillId="0" borderId="20" xfId="0" applyFont="1" applyBorder="1" applyAlignment="1">
      <alignment vertical="center"/>
    </xf>
    <xf numFmtId="0" fontId="3" fillId="5" borderId="21" xfId="0" applyFont="1" applyFill="1" applyBorder="1" applyAlignment="1">
      <alignment horizontal="center" vertical="center" wrapText="1"/>
    </xf>
    <xf numFmtId="0" fontId="2" fillId="0" borderId="21" xfId="0" applyFont="1" applyBorder="1"/>
    <xf numFmtId="0" fontId="2" fillId="0" borderId="29" xfId="0" applyFont="1" applyBorder="1"/>
    <xf numFmtId="0" fontId="2" fillId="7" borderId="6" xfId="0" applyFont="1" applyFill="1" applyBorder="1" applyAlignment="1">
      <alignment vertical="center" wrapText="1"/>
    </xf>
    <xf numFmtId="0" fontId="2" fillId="6" borderId="21" xfId="0" applyFont="1" applyFill="1" applyBorder="1" applyAlignment="1">
      <alignment horizontal="center" vertical="center"/>
    </xf>
    <xf numFmtId="0" fontId="4" fillId="2" borderId="6" xfId="0" applyFont="1" applyFill="1" applyBorder="1" applyAlignment="1">
      <alignment horizontal="center" vertical="center" wrapText="1"/>
    </xf>
    <xf numFmtId="0" fontId="3" fillId="5" borderId="6" xfId="0" applyFont="1" applyFill="1" applyBorder="1" applyAlignment="1">
      <alignment horizontal="center" vertical="center"/>
    </xf>
    <xf numFmtId="0" fontId="1" fillId="4" borderId="6" xfId="0" applyFont="1" applyFill="1" applyBorder="1" applyAlignment="1">
      <alignment horizontal="left" vertical="center"/>
    </xf>
    <xf numFmtId="0" fontId="1" fillId="7" borderId="6" xfId="0" applyFont="1" applyFill="1" applyBorder="1" applyAlignment="1">
      <alignment horizontal="left" vertical="center" wrapText="1"/>
    </xf>
    <xf numFmtId="0" fontId="2" fillId="0" borderId="5" xfId="0" applyFont="1" applyBorder="1" applyAlignment="1">
      <alignment wrapText="1"/>
    </xf>
    <xf numFmtId="0" fontId="2" fillId="0" borderId="7" xfId="0" applyFont="1" applyBorder="1" applyAlignment="1">
      <alignment wrapText="1"/>
    </xf>
    <xf numFmtId="0" fontId="1" fillId="7" borderId="20" xfId="0" applyFont="1" applyFill="1" applyBorder="1" applyAlignment="1">
      <alignment vertical="center" wrapText="1"/>
    </xf>
    <xf numFmtId="0" fontId="1" fillId="7" borderId="19" xfId="0" applyFont="1" applyFill="1" applyBorder="1" applyAlignment="1">
      <alignment vertical="center" wrapText="1"/>
    </xf>
    <xf numFmtId="0" fontId="1" fillId="7" borderId="17" xfId="0" applyFont="1" applyFill="1" applyBorder="1" applyAlignment="1">
      <alignment vertical="center" wrapText="1"/>
    </xf>
    <xf numFmtId="0" fontId="1" fillId="7" borderId="6" xfId="0" applyFont="1" applyFill="1" applyBorder="1" applyAlignment="1">
      <alignment vertical="center" wrapText="1"/>
    </xf>
    <xf numFmtId="0" fontId="2" fillId="0" borderId="5" xfId="0" applyFont="1" applyBorder="1" applyAlignment="1">
      <alignment vertical="center"/>
    </xf>
    <xf numFmtId="0" fontId="2" fillId="0" borderId="7" xfId="0" applyFont="1" applyBorder="1" applyAlignment="1">
      <alignment vertical="center"/>
    </xf>
    <xf numFmtId="0" fontId="3" fillId="5" borderId="24" xfId="0" applyFont="1" applyFill="1" applyBorder="1" applyAlignment="1">
      <alignment horizontal="center" vertical="center"/>
    </xf>
    <xf numFmtId="0" fontId="2" fillId="0" borderId="26" xfId="0" applyFont="1" applyBorder="1"/>
    <xf numFmtId="0" fontId="2" fillId="0" borderId="27" xfId="0" applyFont="1" applyBorder="1"/>
  </cellXfs>
  <cellStyles count="8">
    <cellStyle name="Bueno 2" xfId="5"/>
    <cellStyle name="Millares" xfId="7" builtinId="3"/>
    <cellStyle name="Millares [0] 2" xfId="3"/>
    <cellStyle name="Normal" xfId="0" builtinId="0"/>
    <cellStyle name="Normal 2" xfId="4"/>
    <cellStyle name="Normal 3" xfId="1"/>
    <cellStyle name="Porcentaje" xfId="6" builtinId="5"/>
    <cellStyle name="Porcentaje 2" xfId="2"/>
  </cellStyles>
  <dxfs count="0"/>
  <tableStyles count="0" defaultTableStyle="TableStyleMedium2" defaultPivotStyle="PivotStyleLight16"/>
  <colors>
    <mruColors>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FREE PRESS CUATRIENIO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6">
                  <a:lumMod val="60000"/>
                  <a:lumOff val="40000"/>
                </a:schemeClr>
              </a:solidFill>
              <a:round/>
            </a:ln>
            <a:effectLst/>
          </c:spPr>
          <c:marker>
            <c:symbol val="circle"/>
            <c:size val="5"/>
            <c:spPr>
              <a:solidFill>
                <a:schemeClr val="accent1"/>
              </a:solidFill>
              <a:ln w="9525">
                <a:solidFill>
                  <a:schemeClr val="accent6">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Hoja1!$B$3:$E$3</c:f>
              <c:strCache>
                <c:ptCount val="4"/>
                <c:pt idx="0">
                  <c:v>2016</c:v>
                </c:pt>
                <c:pt idx="1">
                  <c:v>2017</c:v>
                </c:pt>
                <c:pt idx="2">
                  <c:v>2018</c:v>
                </c:pt>
                <c:pt idx="3">
                  <c:v>I Semestre 
2019</c:v>
                </c:pt>
              </c:strCache>
            </c:strRef>
          </c:cat>
          <c:val>
            <c:numRef>
              <c:f>Hoja1!$B$4:$E$4</c:f>
              <c:numCache>
                <c:formatCode>General</c:formatCode>
                <c:ptCount val="4"/>
                <c:pt idx="0">
                  <c:v>2515</c:v>
                </c:pt>
                <c:pt idx="1">
                  <c:v>3785</c:v>
                </c:pt>
                <c:pt idx="2">
                  <c:v>3737</c:v>
                </c:pt>
                <c:pt idx="3">
                  <c:v>4158</c:v>
                </c:pt>
              </c:numCache>
            </c:numRef>
          </c:val>
          <c:smooth val="0"/>
          <c:extLst>
            <c:ext xmlns:c16="http://schemas.microsoft.com/office/drawing/2014/chart" uri="{C3380CC4-5D6E-409C-BE32-E72D297353CC}">
              <c16:uniqueId val="{00000000-6BF0-4FD6-949A-6E5A2A50B8BE}"/>
            </c:ext>
          </c:extLst>
        </c:ser>
        <c:dLbls>
          <c:dLblPos val="ctr"/>
          <c:showLegendKey val="0"/>
          <c:showVal val="1"/>
          <c:showCatName val="0"/>
          <c:showSerName val="0"/>
          <c:showPercent val="0"/>
          <c:showBubbleSize val="0"/>
        </c:dLbls>
        <c:marker val="1"/>
        <c:smooth val="0"/>
        <c:axId val="268195759"/>
        <c:axId val="137303215"/>
      </c:lineChart>
      <c:catAx>
        <c:axId val="268195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37303215"/>
        <c:crosses val="autoZero"/>
        <c:auto val="1"/>
        <c:lblAlgn val="ctr"/>
        <c:lblOffset val="100"/>
        <c:noMultiLvlLbl val="0"/>
      </c:catAx>
      <c:valAx>
        <c:axId val="137303215"/>
        <c:scaling>
          <c:orientation val="minMax"/>
          <c:min val="2200"/>
        </c:scaling>
        <c:delete val="1"/>
        <c:axPos val="l"/>
        <c:numFmt formatCode="General" sourceLinked="1"/>
        <c:majorTickMark val="none"/>
        <c:minorTickMark val="none"/>
        <c:tickLblPos val="nextTo"/>
        <c:crossAx val="268195759"/>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t>SEGUIDORES</a:t>
            </a:r>
            <a:r>
              <a:rPr lang="es-CO" baseline="0"/>
              <a:t> REDES SOCIALES</a:t>
            </a:r>
            <a:endParaRPr lang="es-CO"/>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2225" cap="rnd">
              <a:solidFill>
                <a:schemeClr val="accent6"/>
              </a:solidFill>
              <a:round/>
            </a:ln>
            <a:effectLst/>
          </c:spPr>
          <c:marker>
            <c:symbol val="diamond"/>
            <c:size val="6"/>
            <c:spPr>
              <a:solidFill>
                <a:schemeClr val="accent1"/>
              </a:solidFill>
              <a:ln w="9525">
                <a:solidFill>
                  <a:schemeClr val="accent6"/>
                </a:solidFill>
                <a:round/>
              </a:ln>
              <a:effectLst/>
            </c:spPr>
          </c:marker>
          <c:dLbls>
            <c:dLbl>
              <c:idx val="0"/>
              <c:tx>
                <c:rich>
                  <a:bodyPr/>
                  <a:lstStyle/>
                  <a:p>
                    <a:fld id="{5A0AFBC6-8BE5-487C-B1F6-82D896D730CB}" type="CELLRANGE">
                      <a:rPr lang="en-US"/>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1394-428B-9267-E9A5BC01A3EF}"/>
                </c:ext>
              </c:extLst>
            </c:dLbl>
            <c:dLbl>
              <c:idx val="1"/>
              <c:tx>
                <c:rich>
                  <a:bodyPr/>
                  <a:lstStyle/>
                  <a:p>
                    <a:fld id="{C28C4339-E2FD-4CE1-A9BF-79F48AE55B8E}"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394-428B-9267-E9A5BC01A3EF}"/>
                </c:ext>
              </c:extLst>
            </c:dLbl>
            <c:dLbl>
              <c:idx val="2"/>
              <c:tx>
                <c:rich>
                  <a:bodyPr/>
                  <a:lstStyle/>
                  <a:p>
                    <a:fld id="{C6FB9071-14EC-47A5-91D6-B942DFF55196}"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394-428B-9267-E9A5BC01A3EF}"/>
                </c:ext>
              </c:extLst>
            </c:dLbl>
            <c:dLbl>
              <c:idx val="3"/>
              <c:tx>
                <c:rich>
                  <a:bodyPr/>
                  <a:lstStyle/>
                  <a:p>
                    <a:fld id="{A42D95F7-D824-4E21-869E-A81ED1D51ED2}"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394-428B-9267-E9A5BC01A3EF}"/>
                </c:ext>
              </c:extLst>
            </c:dLbl>
            <c:dLbl>
              <c:idx val="4"/>
              <c:tx>
                <c:rich>
                  <a:bodyPr/>
                  <a:lstStyle/>
                  <a:p>
                    <a:fld id="{5DF327EB-1480-4DFA-AEB2-022BA667696F}"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394-428B-9267-E9A5BC01A3EF}"/>
                </c:ext>
              </c:extLst>
            </c:dLbl>
            <c:dLbl>
              <c:idx val="5"/>
              <c:tx>
                <c:rich>
                  <a:bodyPr/>
                  <a:lstStyle/>
                  <a:p>
                    <a:fld id="{FFD5341C-DDDD-4A94-9472-4870C35A4C34}"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394-428B-9267-E9A5BC01A3EF}"/>
                </c:ext>
              </c:extLst>
            </c:dLbl>
            <c:dLbl>
              <c:idx val="6"/>
              <c:tx>
                <c:rich>
                  <a:bodyPr/>
                  <a:lstStyle/>
                  <a:p>
                    <a:fld id="{127CAC6D-7537-4DA2-935C-371E69E57025}"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394-428B-9267-E9A5BC01A3E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50000"/>
                        <a:lumOff val="50000"/>
                      </a:schemeClr>
                    </a:solidFill>
                    <a:latin typeface="+mn-lt"/>
                    <a:ea typeface="+mn-ea"/>
                    <a:cs typeface="+mn-cs"/>
                  </a:defRPr>
                </a:pPr>
                <a:endParaRPr lang="es-CO"/>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Hoja1!$B$17:$H$17</c:f>
              <c:strCache>
                <c:ptCount val="7"/>
                <c:pt idx="0">
                  <c:v>ENERO</c:v>
                </c:pt>
                <c:pt idx="1">
                  <c:v>FEBRERO</c:v>
                </c:pt>
                <c:pt idx="2">
                  <c:v>MARZO </c:v>
                </c:pt>
                <c:pt idx="3">
                  <c:v>ABRIL</c:v>
                </c:pt>
                <c:pt idx="4">
                  <c:v>MAYO </c:v>
                </c:pt>
                <c:pt idx="5">
                  <c:v>JUNIO </c:v>
                </c:pt>
                <c:pt idx="6">
                  <c:v>JULIO</c:v>
                </c:pt>
              </c:strCache>
            </c:strRef>
          </c:cat>
          <c:val>
            <c:numRef>
              <c:f>Hoja1!$B$18:$H$18</c:f>
              <c:numCache>
                <c:formatCode>#,##0</c:formatCode>
                <c:ptCount val="7"/>
                <c:pt idx="0">
                  <c:v>1638688</c:v>
                </c:pt>
                <c:pt idx="1">
                  <c:v>1645263</c:v>
                </c:pt>
                <c:pt idx="2">
                  <c:v>1655986</c:v>
                </c:pt>
                <c:pt idx="3">
                  <c:v>1682584</c:v>
                </c:pt>
                <c:pt idx="4">
                  <c:v>1701312</c:v>
                </c:pt>
                <c:pt idx="5">
                  <c:v>1756243</c:v>
                </c:pt>
                <c:pt idx="6">
                  <c:v>1798087</c:v>
                </c:pt>
              </c:numCache>
            </c:numRef>
          </c:val>
          <c:smooth val="0"/>
          <c:extLst>
            <c:ext xmlns:c15="http://schemas.microsoft.com/office/drawing/2012/chart" uri="{02D57815-91ED-43cb-92C2-25804820EDAC}">
              <c15:datalabelsRange>
                <c15:f>Hoja1!$B$18:$H$18</c15:f>
                <c15:dlblRangeCache>
                  <c:ptCount val="7"/>
                  <c:pt idx="0">
                    <c:v>1.638.688</c:v>
                  </c:pt>
                  <c:pt idx="1">
                    <c:v>1.645.263</c:v>
                  </c:pt>
                  <c:pt idx="2">
                    <c:v>1.655.986</c:v>
                  </c:pt>
                  <c:pt idx="3">
                    <c:v>1.682.584</c:v>
                  </c:pt>
                  <c:pt idx="4">
                    <c:v>1.701.312</c:v>
                  </c:pt>
                  <c:pt idx="5">
                    <c:v>1.756.243</c:v>
                  </c:pt>
                  <c:pt idx="6">
                    <c:v>1.798.087</c:v>
                  </c:pt>
                </c15:dlblRangeCache>
              </c15:datalabelsRange>
            </c:ext>
            <c:ext xmlns:c16="http://schemas.microsoft.com/office/drawing/2014/chart" uri="{C3380CC4-5D6E-409C-BE32-E72D297353CC}">
              <c16:uniqueId val="{00000000-1394-428B-9267-E9A5BC01A3EF}"/>
            </c:ext>
          </c:extLst>
        </c:ser>
        <c:dLbls>
          <c:showLegendKey val="0"/>
          <c:showVal val="0"/>
          <c:showCatName val="0"/>
          <c:showSerName val="0"/>
          <c:showPercent val="0"/>
          <c:showBubbleSize val="0"/>
        </c:dLbls>
        <c:marker val="1"/>
        <c:smooth val="0"/>
        <c:axId val="21631455"/>
        <c:axId val="22961183"/>
      </c:lineChart>
      <c:catAx>
        <c:axId val="21631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cap="all" spc="120" normalizeH="0" baseline="0">
                <a:solidFill>
                  <a:schemeClr val="tx1">
                    <a:lumMod val="65000"/>
                    <a:lumOff val="35000"/>
                  </a:schemeClr>
                </a:solidFill>
                <a:latin typeface="+mn-lt"/>
                <a:ea typeface="+mn-ea"/>
                <a:cs typeface="+mn-cs"/>
              </a:defRPr>
            </a:pPr>
            <a:endParaRPr lang="es-CO"/>
          </a:p>
        </c:txPr>
        <c:crossAx val="22961183"/>
        <c:crosses val="autoZero"/>
        <c:auto val="1"/>
        <c:lblAlgn val="ctr"/>
        <c:lblOffset val="100"/>
        <c:noMultiLvlLbl val="0"/>
      </c:catAx>
      <c:valAx>
        <c:axId val="22961183"/>
        <c:scaling>
          <c:orientation val="minMax"/>
        </c:scaling>
        <c:delete val="1"/>
        <c:axPos val="l"/>
        <c:numFmt formatCode="#,##0" sourceLinked="1"/>
        <c:majorTickMark val="none"/>
        <c:minorTickMark val="none"/>
        <c:tickLblPos val="nextTo"/>
        <c:crossAx val="21631455"/>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1002846</xdr:colOff>
      <xdr:row>0</xdr:row>
      <xdr:rowOff>100693</xdr:rowOff>
    </xdr:from>
    <xdr:ext cx="888547" cy="7715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02846" y="100693"/>
          <a:ext cx="888547" cy="7715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333375</xdr:colOff>
      <xdr:row>0</xdr:row>
      <xdr:rowOff>66675</xdr:rowOff>
    </xdr:from>
    <xdr:ext cx="809625" cy="7048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4</xdr:col>
      <xdr:colOff>852487</xdr:colOff>
      <xdr:row>0</xdr:row>
      <xdr:rowOff>166687</xdr:rowOff>
    </xdr:from>
    <xdr:to>
      <xdr:col>11</xdr:col>
      <xdr:colOff>90487</xdr:colOff>
      <xdr:row>14</xdr:row>
      <xdr:rowOff>52387</xdr:rowOff>
    </xdr:to>
    <xdr:graphicFrame macro="">
      <xdr:nvGraphicFramePr>
        <xdr:cNvPr id="8" name="Gráfico 7">
          <a:extLst>
            <a:ext uri="{FF2B5EF4-FFF2-40B4-BE49-F238E27FC236}">
              <a16:creationId xmlns:a16="http://schemas.microsoft.com/office/drawing/2014/main" id="{76F34D98-7901-469D-8CAA-3596ED4617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190501</xdr:colOff>
      <xdr:row>10</xdr:row>
      <xdr:rowOff>147636</xdr:rowOff>
    </xdr:from>
    <xdr:to>
      <xdr:col>14</xdr:col>
      <xdr:colOff>409575</xdr:colOff>
      <xdr:row>28</xdr:row>
      <xdr:rowOff>50480</xdr:rowOff>
    </xdr:to>
    <xdr:graphicFrame macro="">
      <xdr:nvGraphicFramePr>
        <xdr:cNvPr id="2" name="Gráfico 1">
          <a:extLst>
            <a:ext uri="{FF2B5EF4-FFF2-40B4-BE49-F238E27FC236}">
              <a16:creationId xmlns:a16="http://schemas.microsoft.com/office/drawing/2014/main" id="{2F52543F-F7A4-44C7-A0D1-FBEF972F7C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1133475</xdr:colOff>
      <xdr:row>0</xdr:row>
      <xdr:rowOff>171450</xdr:rowOff>
    </xdr:from>
    <xdr:ext cx="942975" cy="85725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133475" y="171450"/>
          <a:ext cx="942975" cy="8572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pageSetUpPr fitToPage="1"/>
  </sheetPr>
  <dimension ref="A1:AA999"/>
  <sheetViews>
    <sheetView showGridLines="0" topLeftCell="A10" zoomScale="70" zoomScaleNormal="70" workbookViewId="0">
      <selection activeCell="E17" sqref="E17:G17"/>
    </sheetView>
  </sheetViews>
  <sheetFormatPr baseColWidth="10" defaultColWidth="14.42578125" defaultRowHeight="15" customHeight="1" x14ac:dyDescent="0.25"/>
  <cols>
    <col min="1" max="1" width="21.85546875" style="82" customWidth="1"/>
    <col min="2" max="2" width="20.42578125" style="82" customWidth="1"/>
    <col min="3" max="3" width="41.140625" style="82" customWidth="1"/>
    <col min="4" max="4" width="5.140625" style="82" customWidth="1"/>
    <col min="5" max="5" width="22.85546875" style="82" customWidth="1"/>
    <col min="6" max="6" width="5.28515625" style="82" customWidth="1"/>
    <col min="7" max="7" width="12.85546875" style="82" customWidth="1"/>
    <col min="8" max="8" width="14.42578125" style="82" customWidth="1"/>
    <col min="9" max="9" width="17" style="82" customWidth="1"/>
    <col min="10" max="10" width="12" style="82" customWidth="1"/>
    <col min="11" max="11" width="14.28515625" style="82" customWidth="1"/>
    <col min="12" max="12" width="41.42578125" style="82" customWidth="1"/>
    <col min="13" max="21" width="14.42578125" style="82" customWidth="1"/>
    <col min="22" max="16384" width="14.42578125" style="82"/>
  </cols>
  <sheetData>
    <row r="1" spans="1:27" ht="17.25" customHeight="1" x14ac:dyDescent="0.25">
      <c r="A1" s="117"/>
      <c r="B1" s="118"/>
      <c r="C1" s="103" t="s">
        <v>218</v>
      </c>
      <c r="D1" s="104"/>
      <c r="E1" s="104"/>
      <c r="F1" s="104"/>
      <c r="G1" s="104"/>
      <c r="H1" s="104"/>
      <c r="I1" s="104"/>
      <c r="J1" s="101" t="s">
        <v>216</v>
      </c>
      <c r="K1" s="102"/>
      <c r="L1" s="81"/>
      <c r="M1" s="81"/>
      <c r="N1" s="81"/>
      <c r="O1" s="81"/>
      <c r="P1" s="81"/>
      <c r="Q1" s="81"/>
      <c r="R1" s="81"/>
      <c r="S1" s="81"/>
      <c r="T1" s="81"/>
      <c r="U1" s="81"/>
      <c r="V1" s="81"/>
      <c r="W1" s="81"/>
      <c r="X1" s="81"/>
      <c r="Y1" s="81"/>
      <c r="Z1" s="81"/>
      <c r="AA1" s="81"/>
    </row>
    <row r="2" spans="1:27" ht="17.25" customHeight="1" x14ac:dyDescent="0.25">
      <c r="A2" s="119"/>
      <c r="B2" s="120"/>
      <c r="C2" s="105"/>
      <c r="D2" s="106"/>
      <c r="E2" s="106"/>
      <c r="F2" s="106"/>
      <c r="G2" s="106"/>
      <c r="H2" s="106"/>
      <c r="I2" s="106"/>
      <c r="J2" s="101" t="s">
        <v>3</v>
      </c>
      <c r="K2" s="102"/>
      <c r="L2" s="81"/>
      <c r="M2" s="81"/>
      <c r="N2" s="81"/>
      <c r="O2" s="81"/>
      <c r="P2" s="81"/>
      <c r="Q2" s="81"/>
      <c r="R2" s="81"/>
      <c r="S2" s="81"/>
      <c r="T2" s="81"/>
      <c r="U2" s="81"/>
      <c r="V2" s="81"/>
      <c r="W2" s="81"/>
      <c r="X2" s="81"/>
      <c r="Y2" s="81"/>
      <c r="Z2" s="81"/>
      <c r="AA2" s="81"/>
    </row>
    <row r="3" spans="1:27" ht="17.25" customHeight="1" x14ac:dyDescent="0.25">
      <c r="A3" s="119"/>
      <c r="B3" s="120"/>
      <c r="C3" s="103" t="s">
        <v>2</v>
      </c>
      <c r="D3" s="104"/>
      <c r="E3" s="104"/>
      <c r="F3" s="104"/>
      <c r="G3" s="104"/>
      <c r="H3" s="104"/>
      <c r="I3" s="104"/>
      <c r="J3" s="101" t="s">
        <v>1</v>
      </c>
      <c r="K3" s="102"/>
      <c r="L3" s="81"/>
      <c r="M3" s="81"/>
      <c r="N3" s="81"/>
      <c r="O3" s="81"/>
      <c r="P3" s="81"/>
      <c r="Q3" s="81"/>
      <c r="R3" s="81"/>
      <c r="S3" s="81"/>
      <c r="T3" s="81"/>
      <c r="U3" s="81"/>
      <c r="V3" s="81"/>
      <c r="W3" s="81"/>
      <c r="X3" s="81"/>
      <c r="Y3" s="81"/>
      <c r="Z3" s="81"/>
      <c r="AA3" s="81"/>
    </row>
    <row r="4" spans="1:27" ht="17.25" customHeight="1" x14ac:dyDescent="0.25">
      <c r="A4" s="105"/>
      <c r="B4" s="121"/>
      <c r="C4" s="105"/>
      <c r="D4" s="106"/>
      <c r="E4" s="106"/>
      <c r="F4" s="106"/>
      <c r="G4" s="106"/>
      <c r="H4" s="106"/>
      <c r="I4" s="106"/>
      <c r="J4" s="101" t="s">
        <v>254</v>
      </c>
      <c r="K4" s="102"/>
      <c r="L4" s="81"/>
      <c r="M4" s="81"/>
      <c r="N4" s="81"/>
      <c r="O4" s="81"/>
      <c r="P4" s="81"/>
      <c r="Q4" s="81"/>
      <c r="R4" s="81"/>
      <c r="S4" s="81"/>
      <c r="T4" s="81"/>
      <c r="U4" s="81"/>
      <c r="V4" s="81"/>
      <c r="W4" s="81"/>
      <c r="X4" s="81"/>
      <c r="Y4" s="81"/>
      <c r="Z4" s="81"/>
      <c r="AA4" s="81"/>
    </row>
    <row r="5" spans="1:27" ht="7.5" customHeight="1" x14ac:dyDescent="0.25">
      <c r="A5" s="110"/>
      <c r="B5" s="109"/>
      <c r="C5" s="109"/>
      <c r="D5" s="109"/>
      <c r="E5" s="109"/>
      <c r="F5" s="109"/>
      <c r="G5" s="109"/>
      <c r="H5" s="109"/>
      <c r="I5" s="109"/>
      <c r="J5" s="109"/>
      <c r="K5" s="102"/>
      <c r="L5" s="81"/>
      <c r="M5" s="81"/>
      <c r="N5" s="81"/>
      <c r="O5" s="81"/>
      <c r="P5" s="81"/>
      <c r="Q5" s="81"/>
      <c r="R5" s="81"/>
      <c r="S5" s="81"/>
      <c r="T5" s="81"/>
      <c r="U5" s="81"/>
      <c r="V5" s="81"/>
      <c r="W5" s="81"/>
      <c r="X5" s="81"/>
      <c r="Y5" s="81"/>
      <c r="Z5" s="81"/>
      <c r="AA5" s="81"/>
    </row>
    <row r="6" spans="1:27" ht="21" customHeight="1" x14ac:dyDescent="0.25">
      <c r="A6" s="108" t="s">
        <v>6</v>
      </c>
      <c r="B6" s="109"/>
      <c r="C6" s="109"/>
      <c r="D6" s="109"/>
      <c r="E6" s="109"/>
      <c r="F6" s="109"/>
      <c r="G6" s="109"/>
      <c r="H6" s="109"/>
      <c r="I6" s="109"/>
      <c r="J6" s="109"/>
      <c r="K6" s="102"/>
      <c r="L6" s="81"/>
      <c r="M6" s="81"/>
      <c r="N6" s="81"/>
      <c r="O6" s="81"/>
      <c r="P6" s="81"/>
      <c r="Q6" s="81"/>
      <c r="R6" s="81"/>
      <c r="S6" s="81"/>
      <c r="T6" s="81"/>
      <c r="U6" s="81"/>
      <c r="V6" s="81"/>
      <c r="W6" s="81"/>
      <c r="X6" s="81"/>
      <c r="Y6" s="81"/>
      <c r="Z6" s="81"/>
      <c r="AA6" s="81"/>
    </row>
    <row r="7" spans="1:27" ht="39" customHeight="1" x14ac:dyDescent="0.25">
      <c r="A7" s="108" t="s">
        <v>5</v>
      </c>
      <c r="B7" s="102"/>
      <c r="C7" s="114" t="s">
        <v>7</v>
      </c>
      <c r="D7" s="115"/>
      <c r="E7" s="115"/>
      <c r="F7" s="115"/>
      <c r="G7" s="115"/>
      <c r="H7" s="115"/>
      <c r="I7" s="115"/>
      <c r="J7" s="115"/>
      <c r="K7" s="116"/>
      <c r="L7" s="81"/>
      <c r="M7" s="81"/>
      <c r="N7" s="81"/>
      <c r="O7" s="81"/>
      <c r="P7" s="81"/>
      <c r="Q7" s="81"/>
      <c r="R7" s="81"/>
      <c r="S7" s="81"/>
      <c r="T7" s="81"/>
      <c r="U7" s="81"/>
      <c r="V7" s="81"/>
      <c r="W7" s="81"/>
      <c r="X7" s="81"/>
      <c r="Y7" s="81"/>
      <c r="Z7" s="81"/>
      <c r="AA7" s="81"/>
    </row>
    <row r="8" spans="1:27" ht="25.5" customHeight="1" x14ac:dyDescent="0.25">
      <c r="A8" s="108" t="s">
        <v>13</v>
      </c>
      <c r="B8" s="102"/>
      <c r="C8" s="111" t="s">
        <v>14</v>
      </c>
      <c r="D8" s="109"/>
      <c r="E8" s="109"/>
      <c r="F8" s="109"/>
      <c r="G8" s="109"/>
      <c r="H8" s="109"/>
      <c r="I8" s="109"/>
      <c r="J8" s="109"/>
      <c r="K8" s="102"/>
      <c r="L8" s="81"/>
      <c r="M8" s="81"/>
      <c r="N8" s="81"/>
      <c r="O8" s="81"/>
      <c r="P8" s="81"/>
      <c r="Q8" s="81"/>
      <c r="R8" s="81"/>
      <c r="S8" s="81"/>
      <c r="T8" s="81"/>
      <c r="U8" s="81"/>
      <c r="V8" s="81"/>
      <c r="W8" s="81"/>
      <c r="X8" s="81"/>
      <c r="Y8" s="81"/>
      <c r="Z8" s="81"/>
      <c r="AA8" s="81"/>
    </row>
    <row r="9" spans="1:27" ht="25.5" customHeight="1" x14ac:dyDescent="0.25">
      <c r="A9" s="108" t="s">
        <v>16</v>
      </c>
      <c r="B9" s="102"/>
      <c r="C9" s="112" t="s">
        <v>17</v>
      </c>
      <c r="D9" s="109"/>
      <c r="E9" s="109"/>
      <c r="F9" s="109"/>
      <c r="G9" s="109"/>
      <c r="H9" s="109"/>
      <c r="I9" s="109"/>
      <c r="J9" s="109"/>
      <c r="K9" s="102"/>
      <c r="L9" s="81"/>
      <c r="M9" s="81"/>
      <c r="N9" s="81"/>
      <c r="O9" s="81"/>
      <c r="P9" s="81"/>
      <c r="Q9" s="81"/>
      <c r="R9" s="81"/>
      <c r="S9" s="81"/>
      <c r="T9" s="81"/>
      <c r="U9" s="81"/>
      <c r="V9" s="81"/>
      <c r="W9" s="81"/>
      <c r="X9" s="81"/>
      <c r="Y9" s="81"/>
      <c r="Z9" s="81"/>
      <c r="AA9" s="81"/>
    </row>
    <row r="10" spans="1:27" ht="44.25" customHeight="1" x14ac:dyDescent="0.25">
      <c r="A10" s="108" t="s">
        <v>21</v>
      </c>
      <c r="B10" s="102"/>
      <c r="C10" s="112" t="s">
        <v>22</v>
      </c>
      <c r="D10" s="109"/>
      <c r="E10" s="109"/>
      <c r="F10" s="109"/>
      <c r="G10" s="109"/>
      <c r="H10" s="109"/>
      <c r="I10" s="109"/>
      <c r="J10" s="109"/>
      <c r="K10" s="102"/>
      <c r="L10" s="81"/>
      <c r="M10" s="81"/>
      <c r="N10" s="81"/>
      <c r="O10" s="81"/>
      <c r="P10" s="81"/>
      <c r="Q10" s="81"/>
      <c r="R10" s="81"/>
      <c r="S10" s="81"/>
      <c r="T10" s="81"/>
      <c r="U10" s="81"/>
      <c r="V10" s="81"/>
      <c r="W10" s="81"/>
      <c r="X10" s="81"/>
      <c r="Y10" s="81"/>
      <c r="Z10" s="81"/>
      <c r="AA10" s="81"/>
    </row>
    <row r="11" spans="1:27" ht="25.5" customHeight="1" x14ac:dyDescent="0.25">
      <c r="A11" s="113"/>
      <c r="B11" s="109"/>
      <c r="C11" s="109"/>
      <c r="D11" s="109"/>
      <c r="E11" s="109"/>
      <c r="F11" s="109"/>
      <c r="G11" s="109"/>
      <c r="H11" s="109"/>
      <c r="I11" s="109"/>
      <c r="J11" s="109"/>
      <c r="K11" s="102"/>
      <c r="L11" s="81"/>
      <c r="M11" s="81"/>
      <c r="N11" s="81"/>
      <c r="O11" s="81"/>
      <c r="P11" s="81"/>
      <c r="Q11" s="81"/>
      <c r="R11" s="81"/>
      <c r="S11" s="81"/>
      <c r="T11" s="81"/>
      <c r="U11" s="81"/>
      <c r="V11" s="81"/>
      <c r="W11" s="81"/>
      <c r="X11" s="81"/>
      <c r="Y11" s="81"/>
      <c r="Z11" s="81"/>
      <c r="AA11" s="81"/>
    </row>
    <row r="12" spans="1:27" ht="39.75" customHeight="1" x14ac:dyDescent="0.25">
      <c r="A12" s="108" t="s">
        <v>25</v>
      </c>
      <c r="B12" s="128"/>
      <c r="C12" s="112" t="s">
        <v>26</v>
      </c>
      <c r="D12" s="109"/>
      <c r="E12" s="102"/>
      <c r="F12" s="108" t="s">
        <v>31</v>
      </c>
      <c r="G12" s="128"/>
      <c r="H12" s="130" t="s">
        <v>39</v>
      </c>
      <c r="I12" s="109"/>
      <c r="J12" s="109"/>
      <c r="K12" s="102"/>
      <c r="L12" s="81"/>
      <c r="M12" s="81"/>
      <c r="N12" s="81"/>
      <c r="O12" s="81"/>
      <c r="P12" s="81"/>
      <c r="Q12" s="81"/>
      <c r="R12" s="81"/>
      <c r="S12" s="81"/>
      <c r="T12" s="81"/>
      <c r="U12" s="81"/>
      <c r="V12" s="81"/>
      <c r="W12" s="81"/>
      <c r="X12" s="81"/>
      <c r="Y12" s="81"/>
      <c r="Z12" s="81"/>
      <c r="AA12" s="81"/>
    </row>
    <row r="13" spans="1:27" ht="16.5" customHeight="1" x14ac:dyDescent="0.25">
      <c r="A13" s="113"/>
      <c r="B13" s="109"/>
      <c r="C13" s="109"/>
      <c r="D13" s="109"/>
      <c r="E13" s="109"/>
      <c r="F13" s="109"/>
      <c r="G13" s="109"/>
      <c r="H13" s="109"/>
      <c r="I13" s="109"/>
      <c r="J13" s="109"/>
      <c r="K13" s="102"/>
      <c r="L13" s="81"/>
      <c r="M13" s="81"/>
      <c r="N13" s="81"/>
      <c r="O13" s="81"/>
      <c r="P13" s="81"/>
      <c r="Q13" s="81"/>
      <c r="R13" s="81"/>
      <c r="S13" s="81"/>
      <c r="T13" s="81"/>
      <c r="U13" s="81"/>
      <c r="V13" s="81"/>
      <c r="W13" s="81"/>
      <c r="X13" s="81"/>
      <c r="Y13" s="81"/>
      <c r="Z13" s="81"/>
      <c r="AA13" s="81"/>
    </row>
    <row r="14" spans="1:27" ht="21" customHeight="1" x14ac:dyDescent="0.25">
      <c r="A14" s="129" t="s">
        <v>42</v>
      </c>
      <c r="B14" s="109"/>
      <c r="C14" s="109"/>
      <c r="D14" s="109"/>
      <c r="E14" s="109"/>
      <c r="F14" s="109"/>
      <c r="G14" s="109"/>
      <c r="H14" s="109"/>
      <c r="I14" s="109"/>
      <c r="J14" s="109"/>
      <c r="K14" s="102"/>
      <c r="L14" s="81"/>
      <c r="M14" s="81"/>
      <c r="N14" s="81"/>
      <c r="O14" s="81"/>
      <c r="P14" s="81"/>
      <c r="Q14" s="81"/>
      <c r="R14" s="81"/>
      <c r="S14" s="81"/>
      <c r="T14" s="81"/>
      <c r="U14" s="81"/>
      <c r="V14" s="81"/>
      <c r="W14" s="81"/>
      <c r="X14" s="81"/>
      <c r="Y14" s="81"/>
      <c r="Z14" s="81"/>
      <c r="AA14" s="81"/>
    </row>
    <row r="15" spans="1:27" ht="46.5" customHeight="1" x14ac:dyDescent="0.25">
      <c r="A15" s="84" t="s">
        <v>43</v>
      </c>
      <c r="B15" s="84" t="s">
        <v>45</v>
      </c>
      <c r="C15" s="84" t="s">
        <v>42</v>
      </c>
      <c r="D15" s="133" t="s">
        <v>46</v>
      </c>
      <c r="E15" s="109"/>
      <c r="F15" s="109"/>
      <c r="G15" s="102"/>
      <c r="H15" s="85" t="s">
        <v>47</v>
      </c>
      <c r="I15" s="107" t="s">
        <v>48</v>
      </c>
      <c r="J15" s="102"/>
      <c r="K15" s="86" t="s">
        <v>49</v>
      </c>
      <c r="L15" s="81"/>
      <c r="M15" s="81"/>
      <c r="N15" s="81"/>
      <c r="O15" s="81"/>
      <c r="P15" s="81"/>
      <c r="Q15" s="81"/>
      <c r="R15" s="81"/>
      <c r="S15" s="81"/>
      <c r="T15" s="81"/>
      <c r="U15" s="81"/>
      <c r="V15" s="81"/>
      <c r="W15" s="81"/>
      <c r="X15" s="81"/>
      <c r="Y15" s="81"/>
      <c r="Z15" s="81"/>
      <c r="AA15" s="81"/>
    </row>
    <row r="16" spans="1:27" ht="39" customHeight="1" x14ac:dyDescent="0.25">
      <c r="A16" s="124" t="s">
        <v>219</v>
      </c>
      <c r="B16" s="124" t="s">
        <v>51</v>
      </c>
      <c r="C16" s="126" t="s">
        <v>53</v>
      </c>
      <c r="D16" s="80" t="s">
        <v>50</v>
      </c>
      <c r="E16" s="132" t="s">
        <v>54</v>
      </c>
      <c r="F16" s="109"/>
      <c r="G16" s="102"/>
      <c r="H16" s="80" t="s">
        <v>55</v>
      </c>
      <c r="I16" s="124" t="s">
        <v>56</v>
      </c>
      <c r="J16" s="137" t="s">
        <v>57</v>
      </c>
      <c r="K16" s="124" t="s">
        <v>58</v>
      </c>
      <c r="L16" s="81"/>
      <c r="M16" s="81"/>
      <c r="N16" s="81"/>
      <c r="O16" s="81"/>
      <c r="P16" s="81"/>
      <c r="Q16" s="81"/>
      <c r="R16" s="81"/>
      <c r="S16" s="81"/>
      <c r="T16" s="81"/>
      <c r="U16" s="81"/>
      <c r="V16" s="81"/>
      <c r="W16" s="81"/>
      <c r="X16" s="81"/>
      <c r="Y16" s="81"/>
      <c r="Z16" s="81"/>
      <c r="AA16" s="81"/>
    </row>
    <row r="17" spans="1:27" ht="51" customHeight="1" x14ac:dyDescent="0.25">
      <c r="A17" s="123"/>
      <c r="B17" s="123"/>
      <c r="C17" s="131"/>
      <c r="D17" s="80" t="s">
        <v>52</v>
      </c>
      <c r="E17" s="132" t="s">
        <v>59</v>
      </c>
      <c r="F17" s="109"/>
      <c r="G17" s="102"/>
      <c r="H17" s="80" t="s">
        <v>55</v>
      </c>
      <c r="I17" s="123"/>
      <c r="J17" s="123"/>
      <c r="K17" s="125"/>
      <c r="L17" s="81"/>
      <c r="M17" s="81"/>
      <c r="N17" s="81"/>
      <c r="O17" s="81"/>
      <c r="P17" s="81"/>
      <c r="Q17" s="81"/>
      <c r="R17" s="81"/>
      <c r="S17" s="81"/>
      <c r="T17" s="81"/>
      <c r="U17" s="81"/>
      <c r="V17" s="81"/>
      <c r="W17" s="81"/>
      <c r="X17" s="81"/>
      <c r="Y17" s="81"/>
      <c r="Z17" s="81"/>
      <c r="AA17" s="81"/>
    </row>
    <row r="18" spans="1:27" ht="57.75" customHeight="1" x14ac:dyDescent="0.25">
      <c r="A18" s="138" t="s">
        <v>220</v>
      </c>
      <c r="B18" s="139" t="s">
        <v>60</v>
      </c>
      <c r="C18" s="144" t="s">
        <v>61</v>
      </c>
      <c r="D18" s="88" t="s">
        <v>50</v>
      </c>
      <c r="E18" s="143" t="s">
        <v>62</v>
      </c>
      <c r="F18" s="109"/>
      <c r="G18" s="102"/>
      <c r="H18" s="88" t="s">
        <v>55</v>
      </c>
      <c r="I18" s="139" t="s">
        <v>63</v>
      </c>
      <c r="J18" s="140" t="s">
        <v>64</v>
      </c>
      <c r="K18" s="122" t="s">
        <v>65</v>
      </c>
      <c r="L18" s="89"/>
      <c r="M18" s="89"/>
      <c r="N18" s="90"/>
      <c r="O18" s="89"/>
      <c r="P18" s="89"/>
      <c r="Q18" s="89"/>
      <c r="R18" s="89"/>
      <c r="S18" s="89"/>
      <c r="T18" s="89"/>
      <c r="U18" s="89"/>
      <c r="V18" s="89"/>
      <c r="W18" s="89"/>
      <c r="X18" s="89"/>
      <c r="Y18" s="89"/>
      <c r="Z18" s="89"/>
      <c r="AA18" s="89"/>
    </row>
    <row r="19" spans="1:27" ht="54" customHeight="1" x14ac:dyDescent="0.25">
      <c r="A19" s="125"/>
      <c r="B19" s="123"/>
      <c r="C19" s="131"/>
      <c r="D19" s="88" t="s">
        <v>52</v>
      </c>
      <c r="E19" s="143" t="s">
        <v>67</v>
      </c>
      <c r="F19" s="109"/>
      <c r="G19" s="102"/>
      <c r="H19" s="88" t="s">
        <v>68</v>
      </c>
      <c r="I19" s="123"/>
      <c r="J19" s="141"/>
      <c r="K19" s="123"/>
      <c r="L19" s="89"/>
      <c r="M19" s="89"/>
      <c r="N19" s="89"/>
      <c r="O19" s="89"/>
      <c r="P19" s="89"/>
      <c r="Q19" s="89"/>
      <c r="R19" s="89"/>
      <c r="S19" s="89"/>
      <c r="T19" s="89"/>
      <c r="U19" s="89"/>
      <c r="V19" s="89"/>
      <c r="W19" s="89"/>
      <c r="X19" s="89"/>
      <c r="Y19" s="89"/>
      <c r="Z19" s="89"/>
      <c r="AA19" s="89"/>
    </row>
    <row r="20" spans="1:27" ht="42.75" customHeight="1" x14ac:dyDescent="0.25">
      <c r="A20" s="125"/>
      <c r="B20" s="124" t="s">
        <v>70</v>
      </c>
      <c r="C20" s="126" t="s">
        <v>71</v>
      </c>
      <c r="D20" s="80" t="s">
        <v>50</v>
      </c>
      <c r="E20" s="132" t="s">
        <v>73</v>
      </c>
      <c r="F20" s="109"/>
      <c r="G20" s="102"/>
      <c r="H20" s="80" t="s">
        <v>68</v>
      </c>
      <c r="I20" s="124" t="s">
        <v>223</v>
      </c>
      <c r="J20" s="137" t="s">
        <v>74</v>
      </c>
      <c r="K20" s="138" t="s">
        <v>55</v>
      </c>
      <c r="L20" s="91"/>
      <c r="M20" s="81"/>
      <c r="N20" s="81"/>
      <c r="O20" s="81"/>
      <c r="P20" s="81"/>
      <c r="Q20" s="81"/>
      <c r="R20" s="81"/>
      <c r="S20" s="81"/>
      <c r="T20" s="81"/>
      <c r="U20" s="81"/>
      <c r="V20" s="81"/>
      <c r="W20" s="81"/>
      <c r="X20" s="81"/>
      <c r="Y20" s="81"/>
      <c r="Z20" s="81"/>
      <c r="AA20" s="81"/>
    </row>
    <row r="21" spans="1:27" ht="42.75" customHeight="1" x14ac:dyDescent="0.25">
      <c r="A21" s="125"/>
      <c r="B21" s="125"/>
      <c r="C21" s="127"/>
      <c r="D21" s="87" t="s">
        <v>52</v>
      </c>
      <c r="E21" s="142" t="s">
        <v>75</v>
      </c>
      <c r="F21" s="104"/>
      <c r="G21" s="118"/>
      <c r="H21" s="87" t="s">
        <v>68</v>
      </c>
      <c r="I21" s="125"/>
      <c r="J21" s="125"/>
      <c r="K21" s="125"/>
      <c r="L21" s="83"/>
      <c r="M21" s="81"/>
      <c r="N21" s="81"/>
      <c r="O21" s="92"/>
      <c r="P21" s="93"/>
      <c r="Q21" s="81"/>
      <c r="R21" s="81"/>
      <c r="S21" s="81"/>
      <c r="T21" s="81"/>
      <c r="U21" s="81"/>
      <c r="V21" s="81"/>
      <c r="W21" s="81"/>
      <c r="X21" s="81"/>
      <c r="Y21" s="81"/>
      <c r="Z21" s="81"/>
      <c r="AA21" s="81"/>
    </row>
    <row r="22" spans="1:27" ht="35.25" customHeight="1" x14ac:dyDescent="0.25">
      <c r="A22" s="124" t="s">
        <v>221</v>
      </c>
      <c r="B22" s="124" t="s">
        <v>78</v>
      </c>
      <c r="C22" s="126" t="s">
        <v>79</v>
      </c>
      <c r="D22" s="80" t="s">
        <v>50</v>
      </c>
      <c r="E22" s="132" t="s">
        <v>80</v>
      </c>
      <c r="F22" s="109"/>
      <c r="G22" s="102"/>
      <c r="H22" s="80" t="s">
        <v>55</v>
      </c>
      <c r="I22" s="124" t="s">
        <v>233</v>
      </c>
      <c r="J22" s="137" t="s">
        <v>82</v>
      </c>
      <c r="K22" s="124" t="s">
        <v>55</v>
      </c>
      <c r="L22" s="81"/>
      <c r="M22" s="81"/>
      <c r="N22" s="81"/>
      <c r="O22" s="81"/>
      <c r="P22" s="81"/>
      <c r="Q22" s="81"/>
      <c r="R22" s="81"/>
      <c r="S22" s="81"/>
      <c r="T22" s="81"/>
      <c r="U22" s="81"/>
      <c r="V22" s="81"/>
      <c r="W22" s="81"/>
      <c r="X22" s="81"/>
      <c r="Y22" s="81"/>
      <c r="Z22" s="81"/>
      <c r="AA22" s="81"/>
    </row>
    <row r="23" spans="1:27" ht="30" customHeight="1" x14ac:dyDescent="0.25">
      <c r="A23" s="123"/>
      <c r="B23" s="123"/>
      <c r="C23" s="131"/>
      <c r="D23" s="80" t="s">
        <v>52</v>
      </c>
      <c r="E23" s="132" t="s">
        <v>84</v>
      </c>
      <c r="F23" s="109"/>
      <c r="G23" s="102"/>
      <c r="H23" s="80" t="s">
        <v>55</v>
      </c>
      <c r="I23" s="123"/>
      <c r="J23" s="123"/>
      <c r="K23" s="123"/>
      <c r="L23" s="81"/>
      <c r="M23" s="81"/>
      <c r="N23" s="81"/>
      <c r="O23" s="81"/>
      <c r="P23" s="81"/>
      <c r="Q23" s="81"/>
      <c r="R23" s="81"/>
      <c r="S23" s="81"/>
      <c r="T23" s="81"/>
      <c r="U23" s="81"/>
      <c r="V23" s="81"/>
      <c r="W23" s="81"/>
      <c r="X23" s="81"/>
      <c r="Y23" s="81"/>
      <c r="Z23" s="81"/>
      <c r="AA23" s="81"/>
    </row>
    <row r="24" spans="1:27" ht="15.75" customHeight="1"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row>
    <row r="25" spans="1:27" ht="15.75" customHeight="1" x14ac:dyDescent="0.25">
      <c r="A25" s="134" t="s">
        <v>86</v>
      </c>
      <c r="B25" s="135"/>
      <c r="C25" s="135"/>
      <c r="D25" s="135"/>
      <c r="E25" s="135"/>
      <c r="F25" s="135"/>
      <c r="G25" s="135"/>
      <c r="H25" s="135"/>
      <c r="I25" s="135"/>
      <c r="J25" s="135"/>
      <c r="K25" s="136"/>
      <c r="L25" s="81"/>
      <c r="M25" s="81"/>
      <c r="N25" s="81"/>
      <c r="O25" s="81"/>
      <c r="P25" s="81"/>
      <c r="Q25" s="81"/>
      <c r="R25" s="81"/>
      <c r="S25" s="81"/>
      <c r="T25" s="81"/>
      <c r="U25" s="81"/>
      <c r="V25" s="81"/>
      <c r="W25" s="81"/>
      <c r="X25" s="81"/>
      <c r="Y25" s="81"/>
      <c r="Z25" s="81"/>
      <c r="AA25" s="81"/>
    </row>
    <row r="26" spans="1:27" ht="15.75" customHeight="1" x14ac:dyDescent="0.25">
      <c r="A26" s="101" t="s">
        <v>92</v>
      </c>
      <c r="B26" s="102"/>
      <c r="C26" s="110"/>
      <c r="D26" s="109"/>
      <c r="E26" s="109"/>
      <c r="F26" s="109"/>
      <c r="G26" s="109"/>
      <c r="H26" s="109"/>
      <c r="I26" s="109"/>
      <c r="J26" s="109"/>
      <c r="K26" s="102"/>
      <c r="L26" s="81"/>
      <c r="M26" s="81"/>
      <c r="N26" s="81"/>
      <c r="O26" s="81"/>
      <c r="P26" s="81"/>
      <c r="Q26" s="81"/>
      <c r="R26" s="81"/>
      <c r="S26" s="81"/>
      <c r="T26" s="81"/>
      <c r="U26" s="81"/>
      <c r="V26" s="81"/>
      <c r="W26" s="81"/>
      <c r="X26" s="81"/>
      <c r="Y26" s="81"/>
      <c r="Z26" s="81"/>
      <c r="AA26" s="81"/>
    </row>
    <row r="27" spans="1:27" ht="15.75" customHeight="1" x14ac:dyDescent="0.25">
      <c r="A27" s="101" t="s">
        <v>93</v>
      </c>
      <c r="B27" s="102"/>
      <c r="C27" s="110"/>
      <c r="D27" s="109"/>
      <c r="E27" s="109"/>
      <c r="F27" s="109"/>
      <c r="G27" s="109"/>
      <c r="H27" s="109"/>
      <c r="I27" s="109"/>
      <c r="J27" s="109"/>
      <c r="K27" s="102"/>
      <c r="L27" s="81"/>
      <c r="M27" s="81"/>
      <c r="N27" s="81"/>
      <c r="O27" s="81"/>
      <c r="P27" s="81"/>
      <c r="Q27" s="81"/>
      <c r="R27" s="81"/>
      <c r="S27" s="81"/>
      <c r="T27" s="81"/>
      <c r="U27" s="81"/>
      <c r="V27" s="81"/>
      <c r="W27" s="81"/>
      <c r="X27" s="81"/>
      <c r="Y27" s="81"/>
      <c r="Z27" s="81"/>
      <c r="AA27" s="81"/>
    </row>
    <row r="28" spans="1:27" ht="15.75" customHeight="1" x14ac:dyDescent="0.25">
      <c r="A28" s="101" t="s">
        <v>94</v>
      </c>
      <c r="B28" s="102"/>
      <c r="C28" s="110"/>
      <c r="D28" s="109"/>
      <c r="E28" s="109"/>
      <c r="F28" s="109"/>
      <c r="G28" s="109"/>
      <c r="H28" s="109"/>
      <c r="I28" s="109"/>
      <c r="J28" s="109"/>
      <c r="K28" s="102"/>
      <c r="L28" s="81"/>
      <c r="M28" s="81"/>
      <c r="N28" s="81"/>
      <c r="O28" s="81"/>
      <c r="P28" s="81"/>
      <c r="Q28" s="81"/>
      <c r="R28" s="81"/>
      <c r="S28" s="81"/>
      <c r="T28" s="81"/>
      <c r="U28" s="81"/>
      <c r="V28" s="81"/>
      <c r="W28" s="81"/>
      <c r="X28" s="81"/>
      <c r="Y28" s="81"/>
      <c r="Z28" s="81"/>
      <c r="AA28" s="81"/>
    </row>
    <row r="29" spans="1:27" ht="15.75" customHeight="1"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row>
    <row r="30" spans="1:27" ht="15.75" customHeight="1"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row>
    <row r="31" spans="1:27" ht="15.75" customHeight="1"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row>
    <row r="32" spans="1:27" ht="15.75" customHeight="1"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row>
    <row r="33" spans="1:27" ht="15.75" customHeight="1" x14ac:dyDescent="0.25">
      <c r="A33" s="81"/>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row>
    <row r="34" spans="1:27" ht="15.75" customHeight="1" x14ac:dyDescent="0.25">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row>
    <row r="35" spans="1:27" ht="15.75" customHeight="1" x14ac:dyDescent="0.25">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row>
    <row r="36" spans="1:27" ht="15.75" customHeight="1" x14ac:dyDescent="0.25">
      <c r="A36" s="81"/>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row>
    <row r="37" spans="1:27" ht="15.75" customHeight="1" x14ac:dyDescent="0.25">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row>
    <row r="38" spans="1:27" ht="15.75" customHeight="1" x14ac:dyDescent="0.25">
      <c r="A38" s="81"/>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row>
    <row r="39" spans="1:27" ht="15.75" customHeight="1" x14ac:dyDescent="0.25">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row>
    <row r="40" spans="1:27" ht="15.75" customHeight="1" x14ac:dyDescent="0.25">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row>
    <row r="41" spans="1:27" ht="15.75" customHeight="1" x14ac:dyDescent="0.25">
      <c r="A41" s="81"/>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row>
    <row r="42" spans="1:27" ht="15.75" customHeight="1" x14ac:dyDescent="0.25">
      <c r="A42" s="8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row>
    <row r="43" spans="1:27" ht="15.75" customHeight="1" x14ac:dyDescent="0.25">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row>
    <row r="44" spans="1:27" ht="15.75" customHeight="1" x14ac:dyDescent="0.25">
      <c r="A44" s="8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row>
    <row r="45" spans="1:27" ht="15.75" customHeight="1" x14ac:dyDescent="0.25">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row>
    <row r="46" spans="1:27" ht="15.75" customHeight="1" x14ac:dyDescent="0.25">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row>
    <row r="47" spans="1:27" ht="15.75" customHeight="1" x14ac:dyDescent="0.25">
      <c r="A47" s="8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row>
    <row r="48" spans="1:27" ht="15.75" customHeight="1" x14ac:dyDescent="0.25">
      <c r="A48" s="81"/>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row>
    <row r="49" spans="1:27" ht="15.75" customHeight="1" x14ac:dyDescent="0.25">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row>
    <row r="50" spans="1:27" ht="15.75" customHeight="1" x14ac:dyDescent="0.25">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row>
    <row r="51" spans="1:27" ht="15.75" customHeight="1" x14ac:dyDescent="0.25">
      <c r="A51" s="81"/>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row>
    <row r="52" spans="1:27" ht="15.75" customHeight="1"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row>
    <row r="53" spans="1:27" ht="15.75" customHeight="1" x14ac:dyDescent="0.25">
      <c r="A53" s="81"/>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row>
    <row r="54" spans="1:27" ht="15.75" customHeight="1" x14ac:dyDescent="0.25">
      <c r="A54" s="81"/>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row>
    <row r="55" spans="1:27" ht="15.75" customHeight="1"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row>
    <row r="56" spans="1:27" ht="15.75" customHeight="1"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row>
    <row r="57" spans="1:27" ht="15.75" customHeight="1"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row>
    <row r="58" spans="1:27" ht="15.75" customHeight="1"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row>
    <row r="59" spans="1:27" ht="15.75" customHeight="1"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row>
    <row r="60" spans="1:27" ht="15.75" customHeight="1"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row>
    <row r="61" spans="1:27" ht="15.75" customHeight="1"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row>
    <row r="62" spans="1:27" ht="15.75" customHeight="1"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row>
    <row r="63" spans="1:27" ht="15.75" customHeight="1"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row>
    <row r="64" spans="1:27" ht="15.75" customHeight="1"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row>
    <row r="65" spans="1:27" ht="15.75" customHeight="1"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row>
    <row r="66" spans="1:27" ht="15.75" customHeight="1"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row>
    <row r="67" spans="1:27" ht="15.75" customHeight="1"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row>
    <row r="68" spans="1:27" ht="15.75" customHeight="1"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row>
    <row r="69" spans="1:27" ht="15.75" customHeight="1"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row>
    <row r="70" spans="1:27" ht="15.75" customHeight="1"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row>
    <row r="71" spans="1:27" ht="15.75" customHeight="1"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row>
    <row r="72" spans="1:27" ht="15.75" customHeight="1"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row>
    <row r="73" spans="1:27" ht="15.75" customHeight="1"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row>
    <row r="74" spans="1:27" ht="15.75" customHeight="1"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row>
    <row r="75" spans="1:27" ht="15.75" customHeight="1"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row>
    <row r="76" spans="1:27" ht="15.75" customHeight="1"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row>
    <row r="77" spans="1:27" ht="15.75" customHeight="1"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row>
    <row r="78" spans="1:27" ht="15.75" customHeight="1"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row>
    <row r="79" spans="1:27" ht="15.75" customHeight="1"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row>
    <row r="80" spans="1:27" ht="15.75" customHeight="1"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row>
    <row r="81" spans="1:27" ht="15.75" customHeight="1"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row>
    <row r="82" spans="1:27" ht="15.75" customHeight="1"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row>
    <row r="83" spans="1:27" ht="15.75" customHeight="1"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row>
    <row r="84" spans="1:27" ht="15.75" customHeight="1"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row>
    <row r="85" spans="1:27" ht="15.75" customHeight="1"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row>
    <row r="86" spans="1:27" ht="15.75" customHeight="1"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row>
    <row r="87" spans="1:27" ht="15.75" customHeight="1"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row>
    <row r="88" spans="1:27" ht="15.75" customHeight="1"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row>
    <row r="89" spans="1:27" ht="15.75" customHeight="1"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row>
    <row r="90" spans="1:27" ht="15.75" customHeight="1"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row>
    <row r="91" spans="1:27" ht="15.75" customHeight="1"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row>
    <row r="92" spans="1:27" ht="15.75" customHeight="1"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row>
    <row r="93" spans="1:27" ht="15.75" customHeight="1"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row>
    <row r="94" spans="1:27" ht="15.75" customHeight="1"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row>
    <row r="95" spans="1:27" ht="15.75" customHeight="1"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row>
    <row r="96" spans="1:27" ht="15.75" customHeight="1"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row>
    <row r="97" spans="1:27" ht="15.75" customHeight="1"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row>
    <row r="98" spans="1:27" ht="15.75" customHeight="1"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row>
    <row r="99" spans="1:27" ht="15.75" customHeight="1"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row>
    <row r="100" spans="1:27" ht="15.75" customHeight="1"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row>
    <row r="101" spans="1:27" ht="15.75" customHeight="1"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row>
    <row r="102" spans="1:27" ht="15.75" customHeight="1"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row>
    <row r="103" spans="1:27" ht="15.75" customHeight="1"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row>
    <row r="104" spans="1:27" ht="15.75" customHeight="1"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row>
    <row r="105" spans="1:27" ht="15.75" customHeight="1"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row>
    <row r="106" spans="1:27" ht="15.75" customHeight="1"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row>
    <row r="107" spans="1:27" ht="15.75" customHeight="1"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row>
    <row r="108" spans="1:27" ht="15.75" customHeight="1"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row>
    <row r="109" spans="1:27" ht="15.75" customHeight="1"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row>
    <row r="110" spans="1:27" ht="15.75" customHeight="1"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row>
    <row r="111" spans="1:27" ht="15.75" customHeight="1"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row>
    <row r="112" spans="1:27" ht="15.75" customHeight="1"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row>
    <row r="113" spans="1:27" ht="15.75" customHeight="1"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row>
    <row r="114" spans="1:27" ht="15.75" customHeight="1"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row>
    <row r="115" spans="1:27" ht="15.75" customHeight="1"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row>
    <row r="116" spans="1:27" ht="15.75" customHeight="1"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row>
    <row r="117" spans="1:27" ht="15.75" customHeight="1"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row>
    <row r="118" spans="1:27" ht="15.75" customHeight="1"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row>
    <row r="119" spans="1:27" ht="15.75" customHeight="1"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row>
    <row r="120" spans="1:27" ht="15.75" customHeight="1"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row>
    <row r="121" spans="1:27" ht="15.75" customHeight="1"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row>
    <row r="122" spans="1:27" ht="15.75" customHeight="1"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row>
    <row r="123" spans="1:27" ht="15.75" customHeight="1"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row>
    <row r="124" spans="1:27" ht="15.75" customHeight="1"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row>
    <row r="125" spans="1:27" ht="15.75" customHeight="1"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row>
    <row r="126" spans="1:27" ht="15.75" customHeight="1"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row>
    <row r="127" spans="1:27" ht="15.75" customHeight="1"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row>
    <row r="128" spans="1:27" ht="15.75" customHeight="1"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row>
    <row r="129" spans="1:27" ht="15.75" customHeight="1"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row>
    <row r="130" spans="1:27" ht="15.75" customHeight="1"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row>
    <row r="131" spans="1:27" ht="15.75" customHeight="1"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row>
    <row r="132" spans="1:27" ht="15.75" customHeight="1"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row>
    <row r="133" spans="1:27" ht="15.75" customHeight="1"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row>
    <row r="134" spans="1:27" ht="15.75" customHeight="1"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row>
    <row r="135" spans="1:27" ht="15.75" customHeight="1"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row>
    <row r="136" spans="1:27" ht="15.75" customHeight="1"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row>
    <row r="137" spans="1:27" ht="15.75" customHeight="1"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row>
    <row r="138" spans="1:27" ht="15.75" customHeight="1"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row>
    <row r="139" spans="1:27" ht="15.75" customHeight="1"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row>
    <row r="140" spans="1:27" ht="15.75" customHeight="1"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row>
    <row r="141" spans="1:27" ht="15.75" customHeight="1"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row>
    <row r="142" spans="1:27" ht="15.75" customHeight="1"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row>
    <row r="143" spans="1:27" ht="15.75" customHeight="1"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row>
    <row r="144" spans="1:27" ht="15.75" customHeight="1"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row>
    <row r="145" spans="1:27" ht="15.75" customHeight="1"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row>
    <row r="146" spans="1:27" ht="15.75" customHeight="1"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row>
    <row r="147" spans="1:27" ht="15.75" customHeight="1"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row>
    <row r="148" spans="1:27" ht="15.75" customHeight="1"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row>
    <row r="149" spans="1:27" ht="15.75" customHeight="1"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row>
    <row r="150" spans="1:27" ht="15.75" customHeight="1"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row>
    <row r="151" spans="1:27" ht="15.75" customHeight="1"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row>
    <row r="152" spans="1:27" ht="15.75" customHeight="1"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row>
    <row r="153" spans="1:27" ht="15.75" customHeight="1"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row>
    <row r="154" spans="1:27" ht="15.75" customHeight="1"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row>
    <row r="155" spans="1:27" ht="15.75" customHeight="1"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row>
    <row r="156" spans="1:27" ht="15.75" customHeight="1"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row>
    <row r="157" spans="1:27" ht="15.75" customHeight="1"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row>
    <row r="158" spans="1:27" ht="15.75" customHeight="1"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row>
    <row r="159" spans="1:27" ht="15.75" customHeight="1"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row>
    <row r="160" spans="1:27" ht="15.75" customHeight="1"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row>
    <row r="161" spans="1:27" ht="15.75" customHeight="1"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row>
    <row r="162" spans="1:27" ht="15.75" customHeight="1"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row>
    <row r="163" spans="1:27" ht="15.75" customHeight="1"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row>
    <row r="164" spans="1:27" ht="15.75" customHeight="1"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row>
    <row r="165" spans="1:27" ht="15.75" customHeight="1"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row>
    <row r="166" spans="1:27" ht="15.75" customHeight="1"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row>
    <row r="167" spans="1:27" ht="15.75" customHeight="1"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row>
    <row r="168" spans="1:27" ht="15.75" customHeight="1"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row>
    <row r="169" spans="1:27" ht="15.75" customHeight="1"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row>
    <row r="170" spans="1:27" ht="15.75" customHeight="1"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row>
    <row r="171" spans="1:27" ht="15.75" customHeight="1"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row>
    <row r="172" spans="1:27" ht="15.75" customHeight="1"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row>
    <row r="173" spans="1:27" ht="15.75" customHeight="1"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row>
    <row r="174" spans="1:27" ht="15.75" customHeight="1"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row>
    <row r="175" spans="1:27" ht="15.75" customHeight="1"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row>
    <row r="176" spans="1:27" ht="15.75" customHeight="1"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row>
    <row r="177" spans="1:27" ht="15.75" customHeight="1"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row>
    <row r="178" spans="1:27" ht="15.75" customHeight="1"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row>
    <row r="179" spans="1:27" ht="15.75" customHeight="1"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row>
    <row r="180" spans="1:27" ht="15.75" customHeight="1"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row>
    <row r="181" spans="1:27" ht="15.75" customHeight="1"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row>
    <row r="182" spans="1:27" ht="15.75" customHeight="1"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row>
    <row r="183" spans="1:27" ht="15.75" customHeight="1"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row>
    <row r="184" spans="1:27" ht="15.75" customHeight="1"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row>
    <row r="185" spans="1:27" ht="15.75" customHeight="1"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row>
    <row r="186" spans="1:27" ht="15.75" customHeight="1"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row>
    <row r="187" spans="1:27" ht="15.75" customHeight="1"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row>
    <row r="188" spans="1:27" ht="15.75" customHeight="1"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row>
    <row r="189" spans="1:27" ht="15.75" customHeight="1"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row>
    <row r="190" spans="1:27" ht="15.75" customHeight="1"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row>
    <row r="191" spans="1:27" ht="15.75" customHeight="1" x14ac:dyDescent="0.25">
      <c r="A191" s="81"/>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row>
    <row r="192" spans="1:27" ht="15.75" customHeight="1" x14ac:dyDescent="0.25">
      <c r="A192" s="81"/>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c r="AA192" s="81"/>
    </row>
    <row r="193" spans="1:27" ht="15.75" customHeight="1" x14ac:dyDescent="0.25">
      <c r="A193" s="81"/>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c r="AA193" s="81"/>
    </row>
    <row r="194" spans="1:27" ht="15.75" customHeight="1" x14ac:dyDescent="0.25">
      <c r="A194" s="81"/>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row>
    <row r="195" spans="1:27" ht="15.75" customHeight="1" x14ac:dyDescent="0.25">
      <c r="A195" s="81"/>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c r="AA195" s="81"/>
    </row>
    <row r="196" spans="1:27" ht="15.75" customHeight="1" x14ac:dyDescent="0.25">
      <c r="A196" s="81"/>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c r="AA196" s="81"/>
    </row>
    <row r="197" spans="1:27" ht="15.75" customHeight="1" x14ac:dyDescent="0.25">
      <c r="A197" s="81"/>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c r="AA197" s="81"/>
    </row>
    <row r="198" spans="1:27" ht="15.75" customHeight="1" x14ac:dyDescent="0.25">
      <c r="A198" s="81"/>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c r="AA198" s="81"/>
    </row>
    <row r="199" spans="1:27" ht="15.75" customHeight="1" x14ac:dyDescent="0.25">
      <c r="A199" s="81"/>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c r="AA199" s="81"/>
    </row>
    <row r="200" spans="1:27" ht="15.75" customHeight="1" x14ac:dyDescent="0.25">
      <c r="A200" s="81"/>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c r="AA200" s="81"/>
    </row>
    <row r="201" spans="1:27" ht="15.75" customHeight="1" x14ac:dyDescent="0.25">
      <c r="A201" s="81"/>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row>
    <row r="202" spans="1:27" ht="15.75" customHeight="1" x14ac:dyDescent="0.25">
      <c r="A202" s="81"/>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c r="AA202" s="81"/>
    </row>
    <row r="203" spans="1:27" ht="15.75" customHeight="1" x14ac:dyDescent="0.25">
      <c r="A203" s="81"/>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c r="AA203" s="81"/>
    </row>
    <row r="204" spans="1:27" ht="15.75" customHeight="1" x14ac:dyDescent="0.25">
      <c r="A204" s="81"/>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row>
    <row r="205" spans="1:27" ht="15.75" customHeight="1" x14ac:dyDescent="0.25">
      <c r="A205" s="81"/>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c r="AA205" s="81"/>
    </row>
    <row r="206" spans="1:27" ht="15.75" customHeight="1" x14ac:dyDescent="0.25">
      <c r="A206" s="81"/>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1"/>
    </row>
    <row r="207" spans="1:27" ht="15.75" customHeight="1" x14ac:dyDescent="0.25">
      <c r="A207" s="81"/>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c r="AA207" s="81"/>
    </row>
    <row r="208" spans="1:27" ht="15.75" customHeight="1" x14ac:dyDescent="0.25">
      <c r="A208" s="81"/>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c r="AA208" s="81"/>
    </row>
    <row r="209" spans="1:27" ht="15.75" customHeight="1" x14ac:dyDescent="0.25">
      <c r="A209" s="81"/>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c r="AA209" s="81"/>
    </row>
    <row r="210" spans="1:27" ht="15.75" customHeight="1" x14ac:dyDescent="0.25">
      <c r="A210" s="81"/>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c r="AA210" s="81"/>
    </row>
    <row r="211" spans="1:27" ht="15.75" customHeight="1" x14ac:dyDescent="0.25">
      <c r="A211" s="8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row>
    <row r="212" spans="1:27" ht="15.75" customHeight="1" x14ac:dyDescent="0.25">
      <c r="A212" s="81"/>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row>
    <row r="213" spans="1:27" ht="15.75" customHeight="1" x14ac:dyDescent="0.25">
      <c r="A213" s="81"/>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c r="AA213" s="81"/>
    </row>
    <row r="214" spans="1:27" ht="15.75" customHeight="1" x14ac:dyDescent="0.25">
      <c r="A214" s="81"/>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row>
    <row r="215" spans="1:27" ht="15.75" customHeight="1" x14ac:dyDescent="0.25">
      <c r="A215" s="81"/>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c r="AA215" s="81"/>
    </row>
    <row r="216" spans="1:27" ht="15.75" customHeight="1" x14ac:dyDescent="0.25">
      <c r="A216" s="81"/>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row>
    <row r="217" spans="1:27" ht="15.75" customHeight="1" x14ac:dyDescent="0.25">
      <c r="A217" s="81"/>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row>
    <row r="218" spans="1:27" ht="15.75" customHeight="1" x14ac:dyDescent="0.25">
      <c r="A218" s="81"/>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row>
    <row r="219" spans="1:27" ht="15.75" customHeight="1" x14ac:dyDescent="0.25">
      <c r="A219" s="81"/>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row>
    <row r="220" spans="1:27" ht="15.75" customHeight="1" x14ac:dyDescent="0.25">
      <c r="A220" s="81"/>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c r="AA220" s="81"/>
    </row>
    <row r="221" spans="1:27" ht="15.75" customHeight="1" x14ac:dyDescent="0.25">
      <c r="A221" s="81"/>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c r="AA221" s="81"/>
    </row>
    <row r="222" spans="1:27" ht="15.75" customHeight="1" x14ac:dyDescent="0.25">
      <c r="A222" s="81"/>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row>
    <row r="223" spans="1:27" ht="15.75" customHeight="1" x14ac:dyDescent="0.25">
      <c r="A223" s="81"/>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row>
    <row r="224" spans="1:27" ht="15.75" customHeight="1" x14ac:dyDescent="0.25">
      <c r="A224" s="81"/>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row>
    <row r="225" spans="1:27" ht="15.75" customHeight="1" x14ac:dyDescent="0.25">
      <c r="A225" s="81"/>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row>
    <row r="226" spans="1:27" ht="15.75" customHeight="1" x14ac:dyDescent="0.25">
      <c r="A226" s="81"/>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row>
    <row r="227" spans="1:27" ht="15.75" customHeight="1" x14ac:dyDescent="0.25">
      <c r="A227" s="81"/>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row>
    <row r="228" spans="1:27" ht="15.75" customHeight="1" x14ac:dyDescent="0.25">
      <c r="A228" s="81"/>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row>
    <row r="229" spans="1:27" ht="15.75" customHeight="1" x14ac:dyDescent="0.25"/>
    <row r="230" spans="1:27" ht="15.75" customHeight="1" x14ac:dyDescent="0.25"/>
    <row r="231" spans="1:27" ht="15.75" customHeight="1" x14ac:dyDescent="0.25"/>
    <row r="232" spans="1:27" ht="15.75" customHeight="1" x14ac:dyDescent="0.25"/>
    <row r="233" spans="1:27" ht="15.75" customHeight="1" x14ac:dyDescent="0.25"/>
    <row r="234" spans="1:27" ht="15.75" customHeight="1" x14ac:dyDescent="0.25"/>
    <row r="235" spans="1:27" ht="15.75" customHeight="1" x14ac:dyDescent="0.25"/>
    <row r="236" spans="1:27" ht="15.75" customHeight="1" x14ac:dyDescent="0.25"/>
    <row r="237" spans="1:27" ht="15.75" customHeight="1" x14ac:dyDescent="0.25"/>
    <row r="238" spans="1:27" ht="15.75" customHeight="1" x14ac:dyDescent="0.25"/>
    <row r="239" spans="1:27" ht="15.75" customHeight="1" x14ac:dyDescent="0.25"/>
    <row r="240" spans="1:27"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64">
    <mergeCell ref="C28:K28"/>
    <mergeCell ref="A26:B26"/>
    <mergeCell ref="A27:B27"/>
    <mergeCell ref="A28:B28"/>
    <mergeCell ref="E20:G20"/>
    <mergeCell ref="E21:G21"/>
    <mergeCell ref="E22:G22"/>
    <mergeCell ref="E23:G23"/>
    <mergeCell ref="B22:B23"/>
    <mergeCell ref="C22:C23"/>
    <mergeCell ref="A18:A21"/>
    <mergeCell ref="A22:A23"/>
    <mergeCell ref="E19:G19"/>
    <mergeCell ref="E18:G18"/>
    <mergeCell ref="B18:B19"/>
    <mergeCell ref="C18:C19"/>
    <mergeCell ref="A25:K25"/>
    <mergeCell ref="E17:G17"/>
    <mergeCell ref="C26:K26"/>
    <mergeCell ref="C27:K27"/>
    <mergeCell ref="I20:I21"/>
    <mergeCell ref="J20:J21"/>
    <mergeCell ref="J22:J23"/>
    <mergeCell ref="I22:I23"/>
    <mergeCell ref="K22:K23"/>
    <mergeCell ref="K20:K21"/>
    <mergeCell ref="K16:K17"/>
    <mergeCell ref="J16:J17"/>
    <mergeCell ref="I16:I17"/>
    <mergeCell ref="I18:I19"/>
    <mergeCell ref="J18:J19"/>
    <mergeCell ref="A1:B4"/>
    <mergeCell ref="K18:K19"/>
    <mergeCell ref="B20:B21"/>
    <mergeCell ref="C20:C21"/>
    <mergeCell ref="A12:B12"/>
    <mergeCell ref="B16:B17"/>
    <mergeCell ref="A16:A17"/>
    <mergeCell ref="A14:K14"/>
    <mergeCell ref="A13:K13"/>
    <mergeCell ref="C12:E12"/>
    <mergeCell ref="H12:K12"/>
    <mergeCell ref="F12:G12"/>
    <mergeCell ref="C16:C17"/>
    <mergeCell ref="E16:G16"/>
    <mergeCell ref="D15:G15"/>
    <mergeCell ref="C10:K10"/>
    <mergeCell ref="I15:J15"/>
    <mergeCell ref="A6:K6"/>
    <mergeCell ref="A5:K5"/>
    <mergeCell ref="C8:K8"/>
    <mergeCell ref="C9:K9"/>
    <mergeCell ref="A8:B8"/>
    <mergeCell ref="A7:B7"/>
    <mergeCell ref="A10:B10"/>
    <mergeCell ref="A9:B9"/>
    <mergeCell ref="A11:K11"/>
    <mergeCell ref="C7:K7"/>
    <mergeCell ref="J1:K1"/>
    <mergeCell ref="J2:K2"/>
    <mergeCell ref="J3:K3"/>
    <mergeCell ref="J4:K4"/>
    <mergeCell ref="C1:I2"/>
    <mergeCell ref="C3:I4"/>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x14:formula1>
            <xm:f>Listas!$B$2:$B$4</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sheetPr>
  <dimension ref="A1:Z1001"/>
  <sheetViews>
    <sheetView showGridLines="0" tabSelected="1" topLeftCell="A10" zoomScaleNormal="100" workbookViewId="0">
      <selection activeCell="P17" sqref="P17"/>
    </sheetView>
  </sheetViews>
  <sheetFormatPr baseColWidth="10" defaultColWidth="14.42578125" defaultRowHeight="15" customHeight="1" x14ac:dyDescent="0.3"/>
  <cols>
    <col min="1" max="1" width="21.42578125" style="19" customWidth="1"/>
    <col min="2" max="2" width="44" style="19" customWidth="1"/>
    <col min="3" max="3" width="6.140625" style="19" customWidth="1"/>
    <col min="4" max="15" width="9.140625" style="19" customWidth="1"/>
    <col min="16" max="16384" width="14.42578125" style="19"/>
  </cols>
  <sheetData>
    <row r="1" spans="1:26" ht="15.75" customHeight="1" x14ac:dyDescent="0.3">
      <c r="A1" s="163"/>
      <c r="B1" s="166" t="s">
        <v>0</v>
      </c>
      <c r="C1" s="167"/>
      <c r="D1" s="167"/>
      <c r="E1" s="167"/>
      <c r="F1" s="167"/>
      <c r="G1" s="167"/>
      <c r="H1" s="167"/>
      <c r="I1" s="167"/>
      <c r="J1" s="167"/>
      <c r="K1" s="168"/>
      <c r="L1" s="159" t="s">
        <v>217</v>
      </c>
      <c r="M1" s="149"/>
      <c r="N1" s="149"/>
      <c r="O1" s="150"/>
      <c r="P1" s="1"/>
      <c r="Q1" s="1"/>
      <c r="R1" s="1"/>
      <c r="S1" s="1"/>
      <c r="T1" s="1"/>
      <c r="U1" s="1"/>
      <c r="V1" s="1"/>
      <c r="W1" s="1"/>
      <c r="X1" s="1"/>
      <c r="Y1" s="1"/>
      <c r="Z1" s="1"/>
    </row>
    <row r="2" spans="1:26" ht="18.75" customHeight="1" x14ac:dyDescent="0.3">
      <c r="A2" s="164"/>
      <c r="B2" s="169"/>
      <c r="C2" s="161"/>
      <c r="D2" s="161"/>
      <c r="E2" s="161"/>
      <c r="F2" s="161"/>
      <c r="G2" s="161"/>
      <c r="H2" s="161"/>
      <c r="I2" s="161"/>
      <c r="J2" s="161"/>
      <c r="K2" s="162"/>
      <c r="L2" s="159" t="s">
        <v>1</v>
      </c>
      <c r="M2" s="149"/>
      <c r="N2" s="149"/>
      <c r="O2" s="150"/>
      <c r="P2" s="1"/>
      <c r="Q2" s="1"/>
      <c r="R2" s="1"/>
      <c r="S2" s="1"/>
      <c r="T2" s="1"/>
      <c r="U2" s="1"/>
      <c r="V2" s="1"/>
      <c r="W2" s="1"/>
      <c r="X2" s="1"/>
      <c r="Y2" s="1"/>
      <c r="Z2" s="1"/>
    </row>
    <row r="3" spans="1:26" ht="18.75" customHeight="1" x14ac:dyDescent="0.3">
      <c r="A3" s="165"/>
      <c r="B3" s="170" t="s">
        <v>2</v>
      </c>
      <c r="C3" s="171"/>
      <c r="D3" s="171"/>
      <c r="E3" s="171"/>
      <c r="F3" s="171"/>
      <c r="G3" s="171"/>
      <c r="H3" s="171"/>
      <c r="I3" s="171"/>
      <c r="J3" s="171"/>
      <c r="K3" s="172"/>
      <c r="L3" s="159" t="s">
        <v>4</v>
      </c>
      <c r="M3" s="149"/>
      <c r="N3" s="149"/>
      <c r="O3" s="150"/>
      <c r="P3" s="1"/>
      <c r="Q3" s="1"/>
      <c r="R3" s="1"/>
      <c r="S3" s="1"/>
      <c r="T3" s="1"/>
      <c r="U3" s="1"/>
      <c r="V3" s="1"/>
      <c r="W3" s="1"/>
      <c r="X3" s="1"/>
      <c r="Y3" s="1"/>
      <c r="Z3" s="1"/>
    </row>
    <row r="4" spans="1:26" ht="21.75" customHeight="1" x14ac:dyDescent="0.3">
      <c r="A4" s="158"/>
      <c r="B4" s="173"/>
      <c r="C4" s="174"/>
      <c r="D4" s="174"/>
      <c r="E4" s="174"/>
      <c r="F4" s="174"/>
      <c r="G4" s="174"/>
      <c r="H4" s="174"/>
      <c r="I4" s="174"/>
      <c r="J4" s="174"/>
      <c r="K4" s="175"/>
      <c r="L4" s="159" t="s">
        <v>255</v>
      </c>
      <c r="M4" s="149"/>
      <c r="N4" s="149"/>
      <c r="O4" s="150"/>
      <c r="P4" s="1"/>
      <c r="Q4" s="1"/>
      <c r="R4" s="1"/>
      <c r="S4" s="1"/>
      <c r="T4" s="1"/>
      <c r="U4" s="1"/>
      <c r="V4" s="1"/>
      <c r="W4" s="1"/>
      <c r="X4" s="1"/>
      <c r="Y4" s="1"/>
      <c r="Z4" s="1"/>
    </row>
    <row r="5" spans="1:26" ht="7.5" customHeight="1" x14ac:dyDescent="0.3">
      <c r="A5" s="160"/>
      <c r="B5" s="161"/>
      <c r="C5" s="161"/>
      <c r="D5" s="161"/>
      <c r="E5" s="161"/>
      <c r="F5" s="161"/>
      <c r="G5" s="161"/>
      <c r="H5" s="161"/>
      <c r="I5" s="161"/>
      <c r="J5" s="161"/>
      <c r="K5" s="161"/>
      <c r="L5" s="161"/>
      <c r="M5" s="161"/>
      <c r="N5" s="161"/>
      <c r="O5" s="162"/>
      <c r="P5" s="1"/>
      <c r="Q5" s="1"/>
      <c r="R5" s="1"/>
      <c r="S5" s="1"/>
      <c r="T5" s="1"/>
      <c r="U5" s="1"/>
      <c r="V5" s="1"/>
      <c r="W5" s="1"/>
      <c r="X5" s="1"/>
      <c r="Y5" s="1"/>
      <c r="Z5" s="1"/>
    </row>
    <row r="6" spans="1:26" ht="21" customHeight="1" x14ac:dyDescent="0.3">
      <c r="A6" s="151" t="s">
        <v>5</v>
      </c>
      <c r="B6" s="146"/>
      <c r="C6" s="146"/>
      <c r="D6" s="147"/>
      <c r="E6" s="145" t="str">
        <f>Identificación!C7</f>
        <v>Comportamiento y resultados de las estrategias de comunicación de la entidad</v>
      </c>
      <c r="F6" s="146"/>
      <c r="G6" s="146"/>
      <c r="H6" s="146"/>
      <c r="I6" s="146"/>
      <c r="J6" s="146"/>
      <c r="K6" s="146"/>
      <c r="L6" s="146"/>
      <c r="M6" s="146"/>
      <c r="N6" s="146"/>
      <c r="O6" s="147"/>
      <c r="P6" s="1"/>
      <c r="Q6" s="1"/>
      <c r="R6" s="1"/>
      <c r="S6" s="1"/>
      <c r="T6" s="1"/>
      <c r="U6" s="1"/>
      <c r="V6" s="1"/>
      <c r="W6" s="1"/>
      <c r="X6" s="1"/>
      <c r="Y6" s="1"/>
      <c r="Z6" s="1"/>
    </row>
    <row r="7" spans="1:26" ht="21" customHeight="1" x14ac:dyDescent="0.3">
      <c r="A7" s="151" t="s">
        <v>8</v>
      </c>
      <c r="B7" s="146"/>
      <c r="C7" s="146"/>
      <c r="D7" s="147"/>
      <c r="E7" s="156" t="s">
        <v>10</v>
      </c>
      <c r="F7" s="146"/>
      <c r="G7" s="146"/>
      <c r="H7" s="146"/>
      <c r="I7" s="146"/>
      <c r="J7" s="146"/>
      <c r="K7" s="146"/>
      <c r="L7" s="146"/>
      <c r="M7" s="146"/>
      <c r="N7" s="146"/>
      <c r="O7" s="147"/>
      <c r="P7" s="1"/>
      <c r="Q7" s="1"/>
      <c r="R7" s="1"/>
      <c r="S7" s="1"/>
      <c r="T7" s="1"/>
      <c r="U7" s="1"/>
      <c r="V7" s="1"/>
      <c r="W7" s="1"/>
      <c r="X7" s="1"/>
      <c r="Y7" s="1"/>
      <c r="Z7" s="1"/>
    </row>
    <row r="8" spans="1:26" ht="16.5" customHeight="1" x14ac:dyDescent="0.3">
      <c r="A8" s="154" t="s">
        <v>12</v>
      </c>
      <c r="B8" s="155"/>
      <c r="C8" s="155"/>
      <c r="D8" s="155"/>
      <c r="E8" s="156"/>
      <c r="F8" s="146"/>
      <c r="G8" s="146"/>
      <c r="H8" s="147"/>
      <c r="I8" s="151" t="s">
        <v>40</v>
      </c>
      <c r="J8" s="146"/>
      <c r="K8" s="147"/>
      <c r="L8" s="153"/>
      <c r="M8" s="146"/>
      <c r="N8" s="146"/>
      <c r="O8" s="147"/>
      <c r="P8" s="1"/>
      <c r="Q8" s="1"/>
      <c r="R8" s="1"/>
      <c r="S8" s="1"/>
      <c r="T8" s="1"/>
      <c r="U8" s="1"/>
      <c r="V8" s="1"/>
      <c r="W8" s="1"/>
      <c r="X8" s="1"/>
      <c r="Y8" s="1"/>
      <c r="Z8" s="1"/>
    </row>
    <row r="9" spans="1:26" ht="16.5" customHeight="1" x14ac:dyDescent="0.3">
      <c r="A9" s="151" t="s">
        <v>41</v>
      </c>
      <c r="B9" s="146"/>
      <c r="C9" s="146"/>
      <c r="D9" s="147"/>
      <c r="E9" s="145" t="s">
        <v>222</v>
      </c>
      <c r="F9" s="146"/>
      <c r="G9" s="146"/>
      <c r="H9" s="146"/>
      <c r="I9" s="146"/>
      <c r="J9" s="146"/>
      <c r="K9" s="146"/>
      <c r="L9" s="146"/>
      <c r="M9" s="146"/>
      <c r="N9" s="146"/>
      <c r="O9" s="147"/>
      <c r="P9" s="1"/>
      <c r="Q9" s="1"/>
      <c r="R9" s="1"/>
      <c r="S9" s="1"/>
      <c r="T9" s="1"/>
      <c r="U9" s="1"/>
      <c r="V9" s="1"/>
      <c r="W9" s="1"/>
      <c r="X9" s="1"/>
      <c r="Y9" s="1"/>
      <c r="Z9" s="1"/>
    </row>
    <row r="10" spans="1:26" ht="16.5" customHeight="1" x14ac:dyDescent="0.3">
      <c r="A10" s="148"/>
      <c r="B10" s="149"/>
      <c r="C10" s="149"/>
      <c r="D10" s="149"/>
      <c r="E10" s="149"/>
      <c r="F10" s="149"/>
      <c r="G10" s="149"/>
      <c r="H10" s="149"/>
      <c r="I10" s="149"/>
      <c r="J10" s="149"/>
      <c r="K10" s="149"/>
      <c r="L10" s="149"/>
      <c r="M10" s="149"/>
      <c r="N10" s="149"/>
      <c r="O10" s="150"/>
      <c r="P10" s="1"/>
      <c r="Q10" s="1"/>
      <c r="R10" s="1"/>
      <c r="S10" s="1"/>
      <c r="T10" s="1"/>
      <c r="U10" s="1"/>
      <c r="V10" s="1"/>
      <c r="W10" s="1"/>
      <c r="X10" s="1"/>
      <c r="Y10" s="1"/>
      <c r="Z10" s="1"/>
    </row>
    <row r="11" spans="1:26" ht="19.5" customHeight="1" x14ac:dyDescent="0.3">
      <c r="A11" s="152" t="s">
        <v>44</v>
      </c>
      <c r="B11" s="146"/>
      <c r="C11" s="146"/>
      <c r="D11" s="146"/>
      <c r="E11" s="146"/>
      <c r="F11" s="146"/>
      <c r="G11" s="146"/>
      <c r="H11" s="146"/>
      <c r="I11" s="146"/>
      <c r="J11" s="146"/>
      <c r="K11" s="146"/>
      <c r="L11" s="146"/>
      <c r="M11" s="146"/>
      <c r="N11" s="146"/>
      <c r="O11" s="147"/>
      <c r="P11" s="1"/>
      <c r="Q11" s="1"/>
      <c r="R11" s="1"/>
      <c r="S11" s="1"/>
      <c r="T11" s="1"/>
      <c r="U11" s="1"/>
      <c r="V11" s="1"/>
      <c r="W11" s="1"/>
      <c r="X11" s="1"/>
      <c r="Y11" s="1"/>
      <c r="Z11" s="1"/>
    </row>
    <row r="12" spans="1:26" ht="27" customHeight="1" x14ac:dyDescent="0.3">
      <c r="A12" s="50" t="s">
        <v>45</v>
      </c>
      <c r="B12" s="152" t="s">
        <v>46</v>
      </c>
      <c r="C12" s="147"/>
      <c r="D12" s="51" t="s">
        <v>238</v>
      </c>
      <c r="E12" s="51" t="s">
        <v>27</v>
      </c>
      <c r="F12" s="51" t="s">
        <v>28</v>
      </c>
      <c r="G12" s="51" t="s">
        <v>29</v>
      </c>
      <c r="H12" s="51" t="s">
        <v>30</v>
      </c>
      <c r="I12" s="51" t="s">
        <v>32</v>
      </c>
      <c r="J12" s="51" t="s">
        <v>33</v>
      </c>
      <c r="K12" s="51" t="s">
        <v>34</v>
      </c>
      <c r="L12" s="51" t="s">
        <v>35</v>
      </c>
      <c r="M12" s="51" t="s">
        <v>36</v>
      </c>
      <c r="N12" s="51" t="s">
        <v>37</v>
      </c>
      <c r="O12" s="51" t="s">
        <v>38</v>
      </c>
      <c r="P12" s="51" t="s">
        <v>249</v>
      </c>
      <c r="Q12" s="1"/>
      <c r="R12" s="1"/>
      <c r="S12" s="1"/>
      <c r="T12" s="1"/>
      <c r="U12" s="1"/>
      <c r="V12" s="1"/>
      <c r="W12" s="1"/>
      <c r="X12" s="1"/>
      <c r="Y12" s="1"/>
      <c r="Z12" s="1"/>
    </row>
    <row r="13" spans="1:26" ht="40.5" customHeight="1" x14ac:dyDescent="0.3">
      <c r="A13" s="157" t="str">
        <f>Identificación!$B$16</f>
        <v>1.1 Eficiencia en el diseño de campañas y/o estrategias de comunicación</v>
      </c>
      <c r="B13" s="52" t="str">
        <f>Identificación!E16</f>
        <v>Sumatoria de campañas y/o estrategias de comunicación diseñadas</v>
      </c>
      <c r="C13" s="53" t="s">
        <v>50</v>
      </c>
      <c r="D13" s="94">
        <v>1</v>
      </c>
      <c r="E13" s="94">
        <v>70</v>
      </c>
      <c r="F13" s="94">
        <v>120</v>
      </c>
      <c r="G13" s="94">
        <v>140</v>
      </c>
      <c r="H13" s="94">
        <v>160</v>
      </c>
      <c r="I13" s="94">
        <v>190</v>
      </c>
      <c r="J13" s="94">
        <v>175</v>
      </c>
      <c r="K13" s="94">
        <v>182</v>
      </c>
      <c r="L13" s="94">
        <v>167</v>
      </c>
      <c r="M13" s="94"/>
      <c r="N13" s="94"/>
      <c r="O13" s="94"/>
      <c r="P13" s="94">
        <f>O13+N13+M13+L13+K13+J13+I13+H13+G13+F13+E13+D13</f>
        <v>1205</v>
      </c>
      <c r="Q13" s="1"/>
      <c r="R13" s="1"/>
      <c r="S13" s="1"/>
      <c r="T13" s="1"/>
      <c r="U13" s="1"/>
      <c r="V13" s="1"/>
      <c r="W13" s="1"/>
      <c r="X13" s="1"/>
      <c r="Y13" s="1"/>
      <c r="Z13" s="1"/>
    </row>
    <row r="14" spans="1:26" ht="40.5" customHeight="1" x14ac:dyDescent="0.3">
      <c r="A14" s="158"/>
      <c r="B14" s="52" t="str">
        <f>Identificación!E17</f>
        <v>Sumatoria de campañas y/o estrategias de comunicación solicitadas en el trimestre</v>
      </c>
      <c r="C14" s="54" t="s">
        <v>52</v>
      </c>
      <c r="D14" s="94">
        <v>1</v>
      </c>
      <c r="E14" s="94">
        <v>70</v>
      </c>
      <c r="F14" s="94">
        <v>120</v>
      </c>
      <c r="G14" s="94">
        <v>140</v>
      </c>
      <c r="H14" s="94">
        <v>160</v>
      </c>
      <c r="I14" s="94">
        <v>190</v>
      </c>
      <c r="J14" s="94">
        <v>175</v>
      </c>
      <c r="K14" s="94">
        <v>182</v>
      </c>
      <c r="L14" s="94">
        <v>167</v>
      </c>
      <c r="M14" s="94"/>
      <c r="N14" s="94"/>
      <c r="O14" s="94"/>
      <c r="P14" s="94">
        <f>O14+N14+M14+L14+K14+J14+I14+H14+G14+F14+E14+D14</f>
        <v>1205</v>
      </c>
      <c r="Q14" s="69"/>
      <c r="R14" s="1"/>
      <c r="S14" s="1"/>
      <c r="T14" s="1"/>
      <c r="U14" s="1"/>
      <c r="V14" s="1"/>
      <c r="W14" s="1"/>
      <c r="X14" s="1"/>
      <c r="Y14" s="1"/>
      <c r="Z14" s="1"/>
    </row>
    <row r="15" spans="1:26" ht="40.5" customHeight="1" x14ac:dyDescent="0.3">
      <c r="A15" s="157" t="str">
        <f>Identificación!B18</f>
        <v xml:space="preserve">2.1 Visitas a la WEB </v>
      </c>
      <c r="B15" s="52" t="str">
        <f>Identificación!E18</f>
        <v>Número total de vistas de la página web reportadas mediante herramienta de seguimiento durante el mes</v>
      </c>
      <c r="C15" s="53" t="s">
        <v>50</v>
      </c>
      <c r="D15" s="94">
        <v>23702</v>
      </c>
      <c r="E15" s="94">
        <v>33031</v>
      </c>
      <c r="F15" s="94">
        <v>64231</v>
      </c>
      <c r="G15" s="94">
        <v>176298</v>
      </c>
      <c r="H15" s="94">
        <v>193539</v>
      </c>
      <c r="I15" s="94">
        <v>187277</v>
      </c>
      <c r="J15" s="94">
        <v>203677</v>
      </c>
      <c r="K15" s="94">
        <v>181004</v>
      </c>
      <c r="L15" s="94">
        <v>186432</v>
      </c>
      <c r="M15" s="94"/>
      <c r="N15" s="94"/>
      <c r="O15" s="94"/>
      <c r="P15" s="94">
        <f>O15+N15+M15+L15+K15+J15+I15+H15+G15+F15+E15+D15</f>
        <v>1249191</v>
      </c>
      <c r="Q15" s="69"/>
      <c r="R15" s="1"/>
      <c r="S15" s="1"/>
      <c r="T15" s="1"/>
      <c r="U15" s="1"/>
      <c r="V15" s="1"/>
      <c r="W15" s="1"/>
      <c r="X15" s="1"/>
      <c r="Y15" s="1"/>
      <c r="Z15" s="1"/>
    </row>
    <row r="16" spans="1:26" ht="40.5" customHeight="1" x14ac:dyDescent="0.3">
      <c r="A16" s="158"/>
      <c r="B16" s="52" t="str">
        <f>Identificación!E19</f>
        <v xml:space="preserve">Numero total de publicaciones realizadas en la página web durante el mes. </v>
      </c>
      <c r="C16" s="54" t="s">
        <v>52</v>
      </c>
      <c r="D16" s="94">
        <v>58</v>
      </c>
      <c r="E16" s="94">
        <v>169</v>
      </c>
      <c r="F16" s="94">
        <v>227</v>
      </c>
      <c r="G16" s="94">
        <v>246</v>
      </c>
      <c r="H16" s="94">
        <v>274</v>
      </c>
      <c r="I16" s="94">
        <v>187</v>
      </c>
      <c r="J16" s="94">
        <v>284</v>
      </c>
      <c r="K16" s="94">
        <v>270</v>
      </c>
      <c r="L16" s="94">
        <v>331</v>
      </c>
      <c r="M16" s="94"/>
      <c r="N16" s="94"/>
      <c r="O16" s="94"/>
      <c r="P16" s="94">
        <f>O16+N16+M16+L16+K16+I16+J16+H16+G16+F16+E16+D16</f>
        <v>2046</v>
      </c>
      <c r="Q16" s="69"/>
      <c r="R16" s="1"/>
      <c r="S16" s="1"/>
      <c r="T16" s="1"/>
      <c r="U16" s="1"/>
      <c r="V16" s="1"/>
      <c r="W16" s="1"/>
      <c r="X16" s="1"/>
      <c r="Y16" s="1"/>
      <c r="Z16" s="1"/>
    </row>
    <row r="17" spans="1:26" ht="40.5" customHeight="1" x14ac:dyDescent="0.3">
      <c r="A17" s="157" t="str">
        <f>Identificación!$B$20</f>
        <v xml:space="preserve">2.2  Variación porcentual de  seguidores en las redes sociales de la entidad. </v>
      </c>
      <c r="B17" s="52" t="str">
        <f>Identificación!E20</f>
        <v xml:space="preserve">Total de seguidores de las redes sociales de la entidad al inicio de cada periodo (Pasado) </v>
      </c>
      <c r="C17" s="54" t="s">
        <v>50</v>
      </c>
      <c r="D17" s="94">
        <v>1628066</v>
      </c>
      <c r="E17" s="94">
        <v>1638688</v>
      </c>
      <c r="F17" s="94">
        <v>1645263</v>
      </c>
      <c r="G17" s="94">
        <v>1655986</v>
      </c>
      <c r="H17" s="94">
        <v>1682584</v>
      </c>
      <c r="I17" s="94">
        <v>1701312</v>
      </c>
      <c r="J17" s="94">
        <v>1756243</v>
      </c>
      <c r="K17" s="94">
        <v>1798087</v>
      </c>
      <c r="L17" s="94">
        <v>1820385</v>
      </c>
      <c r="M17" s="94"/>
      <c r="N17" s="94"/>
      <c r="O17" s="94"/>
      <c r="P17" s="94">
        <f>+D17</f>
        <v>1628066</v>
      </c>
      <c r="Q17" s="69"/>
      <c r="R17" s="1"/>
      <c r="S17" s="1"/>
      <c r="T17" s="1"/>
      <c r="U17" s="1"/>
      <c r="V17" s="1"/>
      <c r="W17" s="1"/>
      <c r="X17" s="1"/>
      <c r="Y17" s="1"/>
      <c r="Z17" s="1"/>
    </row>
    <row r="18" spans="1:26" ht="40.5" customHeight="1" x14ac:dyDescent="0.3">
      <c r="A18" s="158"/>
      <c r="B18" s="52" t="str">
        <f>Identificación!E21</f>
        <v xml:space="preserve">Total de seguidores de las redes sociales de la entidad al final del periodo (Presente) </v>
      </c>
      <c r="C18" s="54" t="s">
        <v>52</v>
      </c>
      <c r="D18" s="94">
        <v>1638688</v>
      </c>
      <c r="E18" s="94">
        <v>1645263</v>
      </c>
      <c r="F18" s="94">
        <v>1655986</v>
      </c>
      <c r="G18" s="94">
        <v>1682584</v>
      </c>
      <c r="H18" s="94">
        <v>1701312</v>
      </c>
      <c r="I18" s="94">
        <v>1756243</v>
      </c>
      <c r="J18" s="94">
        <v>1798087</v>
      </c>
      <c r="K18" s="94">
        <v>1820385</v>
      </c>
      <c r="L18" s="94">
        <v>1847213</v>
      </c>
      <c r="M18" s="94"/>
      <c r="N18" s="94"/>
      <c r="O18" s="94"/>
      <c r="P18" s="94">
        <f>+L18</f>
        <v>1847213</v>
      </c>
      <c r="Q18" s="69"/>
      <c r="R18" s="1"/>
      <c r="S18" s="1"/>
      <c r="T18" s="1"/>
      <c r="U18" s="1"/>
      <c r="V18" s="1"/>
      <c r="W18" s="1"/>
      <c r="X18" s="1"/>
      <c r="Y18" s="1"/>
      <c r="Z18" s="1"/>
    </row>
    <row r="19" spans="1:26" ht="40.5" customHeight="1" x14ac:dyDescent="0.3">
      <c r="A19" s="157" t="str">
        <f>Identificación!$B$22</f>
        <v xml:space="preserve">3.1 Porporción de menciones  orgánicas de marca en radio, prensa, televisión y portales web por cada noticia generada. </v>
      </c>
      <c r="B19" s="52" t="str">
        <f>Identificación!E22</f>
        <v>Impactos alcanzados en los medios masivos de comunicación no pagos, durante el mes</v>
      </c>
      <c r="C19" s="54" t="s">
        <v>50</v>
      </c>
      <c r="D19" s="94">
        <v>76</v>
      </c>
      <c r="E19" s="94">
        <v>253</v>
      </c>
      <c r="F19" s="94">
        <v>477</v>
      </c>
      <c r="G19" s="94">
        <v>613</v>
      </c>
      <c r="H19" s="94">
        <v>403</v>
      </c>
      <c r="I19" s="94">
        <v>1313</v>
      </c>
      <c r="J19" s="94">
        <v>1021</v>
      </c>
      <c r="K19" s="94">
        <v>509</v>
      </c>
      <c r="L19" s="94">
        <v>439</v>
      </c>
      <c r="M19" s="94"/>
      <c r="N19" s="94"/>
      <c r="O19" s="94"/>
      <c r="P19" s="94">
        <f>SUM(D19:O19)</f>
        <v>5104</v>
      </c>
      <c r="Q19" s="69"/>
      <c r="R19" s="1"/>
      <c r="S19" s="1"/>
      <c r="T19" s="1"/>
      <c r="U19" s="1"/>
      <c r="V19" s="1"/>
      <c r="W19" s="1"/>
      <c r="X19" s="1"/>
      <c r="Y19" s="1"/>
      <c r="Z19" s="1"/>
    </row>
    <row r="20" spans="1:26" ht="40.5" customHeight="1" x14ac:dyDescent="0.3">
      <c r="A20" s="158"/>
      <c r="B20" s="52" t="str">
        <f>Identificación!E23</f>
        <v>Sumatoria total de noticias elaboradas en el mes</v>
      </c>
      <c r="C20" s="54" t="s">
        <v>52</v>
      </c>
      <c r="D20" s="94">
        <v>21</v>
      </c>
      <c r="E20" s="94">
        <v>46</v>
      </c>
      <c r="F20" s="94">
        <v>59</v>
      </c>
      <c r="G20" s="94">
        <v>74</v>
      </c>
      <c r="H20" s="94">
        <v>100</v>
      </c>
      <c r="I20" s="94">
        <v>70</v>
      </c>
      <c r="J20" s="94">
        <v>117</v>
      </c>
      <c r="K20" s="94">
        <v>85</v>
      </c>
      <c r="L20" s="94">
        <v>126</v>
      </c>
      <c r="M20" s="94"/>
      <c r="N20" s="94"/>
      <c r="O20" s="94"/>
      <c r="P20" s="94">
        <f>O20+N20+M20+L20+K20+J20+I20+H20+G20+F20+E20+D20</f>
        <v>698</v>
      </c>
      <c r="Q20" s="69"/>
      <c r="R20" s="1"/>
      <c r="S20" s="1"/>
      <c r="T20" s="1"/>
      <c r="U20" s="1"/>
      <c r="V20" s="1"/>
      <c r="W20" s="1"/>
      <c r="X20" s="1"/>
      <c r="Y20" s="1"/>
      <c r="Z20" s="1"/>
    </row>
    <row r="21" spans="1:26" ht="15.75" customHeight="1" x14ac:dyDescent="0.3">
      <c r="A21" s="1"/>
      <c r="B21" s="1"/>
      <c r="C21" s="1"/>
      <c r="D21" s="1"/>
      <c r="E21" s="100"/>
      <c r="F21" s="1"/>
      <c r="G21" s="1"/>
      <c r="H21" s="1"/>
      <c r="I21" s="1"/>
      <c r="J21" s="1"/>
      <c r="K21" s="1"/>
      <c r="L21" s="1"/>
      <c r="M21" s="1"/>
      <c r="N21" s="1"/>
      <c r="O21" s="1"/>
      <c r="P21" s="77"/>
      <c r="Q21" s="69"/>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69"/>
      <c r="R22" s="1"/>
      <c r="S22" s="1"/>
      <c r="T22" s="1"/>
      <c r="U22" s="1"/>
      <c r="V22" s="1"/>
      <c r="W22" s="1"/>
      <c r="X22" s="1"/>
      <c r="Y22" s="1"/>
      <c r="Z22" s="1"/>
    </row>
    <row r="23" spans="1:26" ht="15.75" customHeight="1" x14ac:dyDescent="0.3">
      <c r="A23" s="1"/>
      <c r="B23" s="1"/>
      <c r="C23" s="1"/>
      <c r="D23" s="70"/>
      <c r="E23" s="70"/>
      <c r="F23" s="70"/>
      <c r="G23" s="70"/>
      <c r="H23" s="70"/>
      <c r="I23" s="70"/>
      <c r="J23" s="70"/>
      <c r="K23" s="70"/>
      <c r="L23" s="70"/>
      <c r="M23" s="70"/>
      <c r="N23" s="70"/>
      <c r="O23" s="70"/>
      <c r="P23" s="70"/>
      <c r="Q23" s="69"/>
      <c r="R23" s="1"/>
      <c r="S23" s="1"/>
      <c r="T23" s="1"/>
      <c r="U23" s="1"/>
      <c r="V23" s="1"/>
      <c r="W23" s="1"/>
      <c r="X23" s="1"/>
      <c r="Y23" s="1"/>
      <c r="Z23" s="1"/>
    </row>
    <row r="24" spans="1:26" ht="15.75" customHeight="1" x14ac:dyDescent="0.3">
      <c r="A24" s="1"/>
      <c r="B24" s="1"/>
      <c r="C24" s="1"/>
      <c r="D24" s="70"/>
      <c r="E24" s="70"/>
      <c r="F24" s="70"/>
      <c r="G24" s="70"/>
      <c r="H24" s="70"/>
      <c r="I24" s="70"/>
      <c r="J24" s="70"/>
      <c r="K24" s="70"/>
      <c r="L24" s="70"/>
      <c r="M24" s="70"/>
      <c r="N24" s="70"/>
      <c r="O24" s="70"/>
      <c r="P24" s="70"/>
      <c r="Q24" s="69"/>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69"/>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75"/>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9"/>
      <c r="E28" s="9"/>
      <c r="F28" s="9"/>
      <c r="G28" s="9"/>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9"/>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9"/>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sortState ref="Q13:Q24">
    <sortCondition ref="Q13"/>
  </sortState>
  <mergeCells count="25">
    <mergeCell ref="L1:O1"/>
    <mergeCell ref="L2:O2"/>
    <mergeCell ref="E6:O6"/>
    <mergeCell ref="A5:O5"/>
    <mergeCell ref="E7:O7"/>
    <mergeCell ref="A7:D7"/>
    <mergeCell ref="L4:O4"/>
    <mergeCell ref="A6:D6"/>
    <mergeCell ref="A1:A4"/>
    <mergeCell ref="B1:K2"/>
    <mergeCell ref="B3:K4"/>
    <mergeCell ref="L3:O3"/>
    <mergeCell ref="A17:A18"/>
    <mergeCell ref="A19:A20"/>
    <mergeCell ref="A15:A16"/>
    <mergeCell ref="A13:A14"/>
    <mergeCell ref="B12:C12"/>
    <mergeCell ref="E9:O9"/>
    <mergeCell ref="A10:O10"/>
    <mergeCell ref="A9:D9"/>
    <mergeCell ref="A11:O11"/>
    <mergeCell ref="I8:K8"/>
    <mergeCell ref="L8:O8"/>
    <mergeCell ref="A8:D8"/>
    <mergeCell ref="E8:H8"/>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x14:formula1>
            <xm:f>Listas!$A$23:$A$26</xm:f>
          </x14:formula1>
          <xm:sqref>E8</xm:sqref>
        </x14:dataValidation>
        <x14:dataValidation type="list" allowBlank="1" showErrorMessage="1">
          <x14:formula1>
            <xm:f>Listas!$A$23:$A$26</xm:f>
          </x14:formula1>
          <xm:sqref>F8 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B29" sqref="B29"/>
    </sheetView>
  </sheetViews>
  <sheetFormatPr baseColWidth="10" defaultRowHeight="15" x14ac:dyDescent="0.25"/>
  <cols>
    <col min="5" max="5" width="14.28515625" customWidth="1"/>
  </cols>
  <sheetData>
    <row r="2" spans="2:5" x14ac:dyDescent="0.25">
      <c r="B2" s="95" t="s">
        <v>239</v>
      </c>
      <c r="C2" s="95" t="s">
        <v>240</v>
      </c>
    </row>
    <row r="3" spans="2:5" ht="30" x14ac:dyDescent="0.25">
      <c r="B3" s="95">
        <v>2016</v>
      </c>
      <c r="C3" s="95">
        <v>2017</v>
      </c>
      <c r="D3" s="95">
        <v>2018</v>
      </c>
      <c r="E3" s="96" t="s">
        <v>241</v>
      </c>
    </row>
    <row r="4" spans="2:5" x14ac:dyDescent="0.25">
      <c r="B4" s="95">
        <v>2515</v>
      </c>
      <c r="C4" s="95">
        <v>3785</v>
      </c>
      <c r="D4" s="95">
        <v>3737</v>
      </c>
      <c r="E4" s="95">
        <v>4158</v>
      </c>
    </row>
    <row r="17" spans="2:8" x14ac:dyDescent="0.25">
      <c r="B17" s="95" t="s">
        <v>242</v>
      </c>
      <c r="C17" s="95" t="s">
        <v>243</v>
      </c>
      <c r="D17" s="95" t="s">
        <v>244</v>
      </c>
      <c r="E17" s="95" t="s">
        <v>245</v>
      </c>
      <c r="F17" s="95" t="s">
        <v>246</v>
      </c>
      <c r="G17" s="95" t="s">
        <v>247</v>
      </c>
      <c r="H17" s="95" t="s">
        <v>248</v>
      </c>
    </row>
    <row r="18" spans="2:8" x14ac:dyDescent="0.25">
      <c r="B18" s="97">
        <v>1638688</v>
      </c>
      <c r="C18" s="97">
        <v>1645263</v>
      </c>
      <c r="D18" s="97">
        <v>1655986</v>
      </c>
      <c r="E18" s="97">
        <v>1682584</v>
      </c>
      <c r="F18" s="97">
        <v>1701312</v>
      </c>
      <c r="G18" s="97">
        <v>1756243</v>
      </c>
      <c r="H18" s="97">
        <v>1798087</v>
      </c>
    </row>
  </sheetData>
  <pageMargins left="0.7" right="0.7" top="0.75" bottom="0.75" header="0.3" footer="0.3"/>
  <pageSetup paperSize="9"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sheetPr>
  <dimension ref="A1:X1000"/>
  <sheetViews>
    <sheetView showGridLines="0" topLeftCell="A14" zoomScale="80" zoomScaleNormal="80" workbookViewId="0">
      <selection activeCell="H20" sqref="H20"/>
    </sheetView>
  </sheetViews>
  <sheetFormatPr baseColWidth="10" defaultColWidth="14.42578125" defaultRowHeight="15" customHeight="1" x14ac:dyDescent="0.3"/>
  <cols>
    <col min="1" max="1" width="33.42578125" style="19" customWidth="1"/>
    <col min="2" max="2" width="14.85546875" style="19" customWidth="1"/>
    <col min="3" max="4" width="13.85546875" style="19" customWidth="1"/>
    <col min="5" max="5" width="14.140625" style="19" customWidth="1"/>
    <col min="6" max="14" width="11.140625" style="19" customWidth="1"/>
    <col min="15" max="16384" width="14.42578125" style="19"/>
  </cols>
  <sheetData>
    <row r="1" spans="1:24" ht="24" customHeight="1" x14ac:dyDescent="0.3">
      <c r="A1" s="178"/>
      <c r="B1" s="168"/>
      <c r="C1" s="166" t="s">
        <v>0</v>
      </c>
      <c r="D1" s="167"/>
      <c r="E1" s="167"/>
      <c r="F1" s="167"/>
      <c r="G1" s="167"/>
      <c r="H1" s="167"/>
      <c r="I1" s="167"/>
      <c r="J1" s="168"/>
      <c r="K1" s="176" t="str">
        <f>Seguimiento!L1</f>
        <v>Código:  3ES-GEC-IND-01</v>
      </c>
      <c r="L1" s="149"/>
      <c r="M1" s="149"/>
      <c r="N1" s="150"/>
    </row>
    <row r="2" spans="1:24" ht="24" customHeight="1" x14ac:dyDescent="0.3">
      <c r="A2" s="179"/>
      <c r="B2" s="180"/>
      <c r="C2" s="169"/>
      <c r="D2" s="161"/>
      <c r="E2" s="161"/>
      <c r="F2" s="161"/>
      <c r="G2" s="161"/>
      <c r="H2" s="161"/>
      <c r="I2" s="161"/>
      <c r="J2" s="162"/>
      <c r="K2" s="176" t="str">
        <f>Seguimiento!L2</f>
        <v>Versión: 1</v>
      </c>
      <c r="L2" s="149"/>
      <c r="M2" s="149"/>
      <c r="N2" s="150"/>
    </row>
    <row r="3" spans="1:24" ht="24" customHeight="1" x14ac:dyDescent="0.3">
      <c r="A3" s="179"/>
      <c r="B3" s="180"/>
      <c r="C3" s="166" t="s">
        <v>2</v>
      </c>
      <c r="D3" s="167"/>
      <c r="E3" s="167"/>
      <c r="F3" s="167"/>
      <c r="G3" s="167"/>
      <c r="H3" s="167"/>
      <c r="I3" s="167"/>
      <c r="J3" s="168"/>
      <c r="K3" s="176" t="s">
        <v>4</v>
      </c>
      <c r="L3" s="149"/>
      <c r="M3" s="149"/>
      <c r="N3" s="150"/>
    </row>
    <row r="4" spans="1:24" ht="20.25" customHeight="1" x14ac:dyDescent="0.3">
      <c r="A4" s="169"/>
      <c r="B4" s="162"/>
      <c r="C4" s="169"/>
      <c r="D4" s="161"/>
      <c r="E4" s="161"/>
      <c r="F4" s="161"/>
      <c r="G4" s="161"/>
      <c r="H4" s="161"/>
      <c r="I4" s="161"/>
      <c r="J4" s="162"/>
      <c r="K4" s="176" t="s">
        <v>256</v>
      </c>
      <c r="L4" s="149"/>
      <c r="M4" s="149"/>
      <c r="N4" s="150"/>
    </row>
    <row r="5" spans="1:24" ht="7.5" customHeight="1" x14ac:dyDescent="0.3">
      <c r="A5" s="177"/>
      <c r="B5" s="149"/>
      <c r="C5" s="149"/>
      <c r="D5" s="149"/>
      <c r="E5" s="149"/>
      <c r="F5" s="149"/>
      <c r="G5" s="149"/>
      <c r="H5" s="149"/>
      <c r="I5" s="149"/>
      <c r="J5" s="149"/>
      <c r="K5" s="149"/>
      <c r="L5" s="149"/>
      <c r="M5" s="149"/>
      <c r="N5" s="150"/>
    </row>
    <row r="6" spans="1:24" ht="16.5" x14ac:dyDescent="0.3">
      <c r="A6" s="194" t="s">
        <v>5</v>
      </c>
      <c r="B6" s="149"/>
      <c r="C6" s="150"/>
      <c r="D6" s="196" t="str">
        <f>Identificación!C7</f>
        <v>Comportamiento y resultados de las estrategias de comunicación de la entidad</v>
      </c>
      <c r="E6" s="149"/>
      <c r="F6" s="149"/>
      <c r="G6" s="149"/>
      <c r="H6" s="149"/>
      <c r="I6" s="149"/>
      <c r="J6" s="149"/>
      <c r="K6" s="149"/>
      <c r="L6" s="149"/>
      <c r="M6" s="149"/>
      <c r="N6" s="150"/>
    </row>
    <row r="7" spans="1:24" ht="16.5" x14ac:dyDescent="0.3">
      <c r="A7" s="194" t="s">
        <v>9</v>
      </c>
      <c r="B7" s="149"/>
      <c r="C7" s="150"/>
      <c r="D7" s="196" t="s">
        <v>11</v>
      </c>
      <c r="E7" s="149"/>
      <c r="F7" s="149"/>
      <c r="G7" s="149"/>
      <c r="H7" s="149"/>
      <c r="I7" s="149"/>
      <c r="J7" s="149"/>
      <c r="K7" s="149"/>
      <c r="L7" s="149"/>
      <c r="M7" s="149"/>
      <c r="N7" s="150"/>
    </row>
    <row r="8" spans="1:24" ht="16.5" customHeight="1" x14ac:dyDescent="0.3">
      <c r="A8" s="148"/>
      <c r="B8" s="149"/>
      <c r="C8" s="149"/>
      <c r="D8" s="149"/>
      <c r="E8" s="149"/>
      <c r="F8" s="149"/>
      <c r="G8" s="149"/>
      <c r="H8" s="149"/>
      <c r="I8" s="149"/>
      <c r="J8" s="149"/>
      <c r="K8" s="149"/>
      <c r="L8" s="149"/>
      <c r="M8" s="149"/>
      <c r="N8" s="150"/>
    </row>
    <row r="9" spans="1:24" ht="21" customHeight="1" x14ac:dyDescent="0.3">
      <c r="A9" s="195" t="s">
        <v>15</v>
      </c>
      <c r="B9" s="149"/>
      <c r="C9" s="149"/>
      <c r="D9" s="149"/>
      <c r="E9" s="149"/>
      <c r="F9" s="149"/>
      <c r="G9" s="149"/>
      <c r="H9" s="149"/>
      <c r="I9" s="149"/>
      <c r="J9" s="149"/>
      <c r="K9" s="149"/>
      <c r="L9" s="149"/>
      <c r="M9" s="149"/>
      <c r="N9" s="150"/>
    </row>
    <row r="10" spans="1:24" ht="34.5" customHeight="1" x14ac:dyDescent="0.3">
      <c r="A10" s="2" t="s">
        <v>18</v>
      </c>
      <c r="B10" s="3" t="s">
        <v>20</v>
      </c>
      <c r="C10" s="4" t="s">
        <v>24</v>
      </c>
      <c r="D10" s="4" t="s">
        <v>27</v>
      </c>
      <c r="E10" s="4" t="s">
        <v>28</v>
      </c>
      <c r="F10" s="4" t="s">
        <v>29</v>
      </c>
      <c r="G10" s="4" t="s">
        <v>30</v>
      </c>
      <c r="H10" s="4" t="s">
        <v>32</v>
      </c>
      <c r="I10" s="4" t="s">
        <v>33</v>
      </c>
      <c r="J10" s="4" t="s">
        <v>34</v>
      </c>
      <c r="K10" s="4" t="s">
        <v>35</v>
      </c>
      <c r="L10" s="4" t="s">
        <v>36</v>
      </c>
      <c r="M10" s="4" t="s">
        <v>37</v>
      </c>
      <c r="N10" s="4" t="s">
        <v>38</v>
      </c>
    </row>
    <row r="11" spans="1:24" ht="58.5" customHeight="1" x14ac:dyDescent="0.3">
      <c r="A11" s="5" t="str">
        <f>+Identificación!I16</f>
        <v>% de diseño de estrategias y/o camapañas de lanzamiento, posicionamiento, divulgación y convocatoria</v>
      </c>
      <c r="B11" s="73">
        <v>1</v>
      </c>
      <c r="C11" s="6">
        <f>(Seguimiento!D13/Seguimiento!D14)</f>
        <v>1</v>
      </c>
      <c r="D11" s="6">
        <f>(Seguimiento!E13/Seguimiento!E14)</f>
        <v>1</v>
      </c>
      <c r="E11" s="6">
        <f>(Seguimiento!F13/Seguimiento!F14)</f>
        <v>1</v>
      </c>
      <c r="F11" s="6">
        <f>(Seguimiento!G13/Seguimiento!G14)</f>
        <v>1</v>
      </c>
      <c r="G11" s="6">
        <f>(Seguimiento!H13/Seguimiento!H14)</f>
        <v>1</v>
      </c>
      <c r="H11" s="6">
        <f>(Seguimiento!I13/Seguimiento!I14)</f>
        <v>1</v>
      </c>
      <c r="I11" s="6">
        <f>(Seguimiento!J13/Seguimiento!J14)</f>
        <v>1</v>
      </c>
      <c r="J11" s="6">
        <f>(Seguimiento!K13/Seguimiento!K14)</f>
        <v>1</v>
      </c>
      <c r="K11" s="6">
        <f>(Seguimiento!L13/Seguimiento!L14)</f>
        <v>1</v>
      </c>
      <c r="L11" s="6"/>
      <c r="M11" s="6"/>
      <c r="N11" s="6"/>
    </row>
    <row r="12" spans="1:24" ht="45" customHeight="1" x14ac:dyDescent="0.3">
      <c r="A12" s="5" t="str">
        <f>+Identificación!I18</f>
        <v>Promedio de vistas o accesos a la página web  por  cada publicación realizada</v>
      </c>
      <c r="B12" s="78">
        <v>333</v>
      </c>
      <c r="C12" s="98">
        <f>Seguimiento!D15/Seguimiento!D16</f>
        <v>408.65517241379308</v>
      </c>
      <c r="D12" s="98">
        <f>Seguimiento!E15/Seguimiento!E16</f>
        <v>195.44970414201183</v>
      </c>
      <c r="E12" s="98">
        <f>Seguimiento!F15/Seguimiento!F16</f>
        <v>282.95594713656385</v>
      </c>
      <c r="F12" s="98">
        <f>Seguimiento!G15/Seguimiento!G16</f>
        <v>716.65853658536582</v>
      </c>
      <c r="G12" s="98">
        <f>Seguimiento!H15/Seguimiento!H16</f>
        <v>706.3467153284671</v>
      </c>
      <c r="H12" s="98">
        <f>Seguimiento!I15/Seguimiento!I16</f>
        <v>1001.4812834224599</v>
      </c>
      <c r="I12" s="98">
        <f>Seguimiento!J15/Seguimiento!J16</f>
        <v>717.17253521126759</v>
      </c>
      <c r="J12" s="98">
        <f>Seguimiento!K15/Seguimiento!K16</f>
        <v>670.38518518518515</v>
      </c>
      <c r="K12" s="98">
        <f>Seguimiento!L15/Seguimiento!L16</f>
        <v>563.23867069486403</v>
      </c>
      <c r="L12" s="7"/>
      <c r="M12" s="7"/>
      <c r="N12" s="7"/>
      <c r="O12" s="62"/>
    </row>
    <row r="13" spans="1:24" ht="60.75" customHeight="1" x14ac:dyDescent="0.3">
      <c r="A13" s="5" t="str">
        <f>+Identificación!I20</f>
        <v>Tasa de varaición de seguidores en el trimestre</v>
      </c>
      <c r="B13" s="73">
        <v>0.01</v>
      </c>
      <c r="C13" s="49">
        <f>(Seguimiento!D18-Seguimiento!D17)/Seguimiento!D17</f>
        <v>6.5243055256973609E-3</v>
      </c>
      <c r="D13" s="49">
        <f>(Seguimiento!E18-Seguimiento!E17)/Seguimiento!E17</f>
        <v>4.0123562264445705E-3</v>
      </c>
      <c r="E13" s="49">
        <f>(Seguimiento!F18-Seguimiento!F17)/Seguimiento!F17</f>
        <v>6.5174990259915895E-3</v>
      </c>
      <c r="F13" s="49">
        <f>(Seguimiento!G18-Seguimiento!G17)/Seguimiento!G17</f>
        <v>1.6061729990470935E-2</v>
      </c>
      <c r="G13" s="49">
        <f>(Seguimiento!H18-Seguimiento!H17)/Seguimiento!H17</f>
        <v>1.1130499279679351E-2</v>
      </c>
      <c r="H13" s="49">
        <f>(Seguimiento!I18-Seguimiento!I17)/Seguimiento!I17</f>
        <v>3.2287434638678857E-2</v>
      </c>
      <c r="I13" s="49">
        <f>(Seguimiento!J18-Seguimiento!J17)/Seguimiento!J17</f>
        <v>2.3825860088837365E-2</v>
      </c>
      <c r="J13" s="49">
        <f>(Seguimiento!K18-Seguimiento!K17)/Seguimiento!K17</f>
        <v>1.2400957239555149E-2</v>
      </c>
      <c r="K13" s="49">
        <f>(Seguimiento!L18-Seguimiento!L17)/Seguimiento!L17</f>
        <v>1.4737541783743549E-2</v>
      </c>
      <c r="L13" s="49"/>
      <c r="M13" s="49"/>
      <c r="N13" s="49"/>
      <c r="O13" s="63"/>
      <c r="P13" s="64"/>
    </row>
    <row r="14" spans="1:24" ht="70.5" customHeight="1" x14ac:dyDescent="0.3">
      <c r="A14" s="5" t="str">
        <f>+Identificación!I22</f>
        <v>Menciones orgánicas de marca por noticia elaborada en la entidad</v>
      </c>
      <c r="B14" s="79">
        <v>6.625886524822695</v>
      </c>
      <c r="C14" s="7">
        <f>Seguimiento!D19/Seguimiento!D20</f>
        <v>3.6190476190476191</v>
      </c>
      <c r="D14" s="7">
        <f>Seguimiento!E19/Seguimiento!E20</f>
        <v>5.5</v>
      </c>
      <c r="E14" s="7">
        <f>Seguimiento!F19/Seguimiento!F20</f>
        <v>8.0847457627118651</v>
      </c>
      <c r="F14" s="7">
        <f>Seguimiento!G19/Seguimiento!G20</f>
        <v>8.2837837837837842</v>
      </c>
      <c r="G14" s="7">
        <f>Seguimiento!H19/Seguimiento!H20</f>
        <v>4.03</v>
      </c>
      <c r="H14" s="7">
        <f>Seguimiento!I19/Seguimiento!I20</f>
        <v>18.757142857142856</v>
      </c>
      <c r="I14" s="7">
        <f>Seguimiento!J19/Seguimiento!J20</f>
        <v>8.7264957264957257</v>
      </c>
      <c r="J14" s="7">
        <f>Seguimiento!K19/Seguimiento!K20</f>
        <v>5.9882352941176471</v>
      </c>
      <c r="K14" s="7">
        <f>Seguimiento!L19/Seguimiento!L20</f>
        <v>3.4841269841269842</v>
      </c>
      <c r="L14" s="7"/>
      <c r="M14" s="7"/>
      <c r="N14" s="7"/>
    </row>
    <row r="15" spans="1:24" ht="14.25" customHeight="1" x14ac:dyDescent="0.3">
      <c r="A15" s="188"/>
      <c r="B15" s="146"/>
      <c r="C15" s="146"/>
      <c r="D15" s="146"/>
      <c r="E15" s="146"/>
      <c r="F15" s="146"/>
      <c r="G15" s="146"/>
      <c r="H15" s="146"/>
      <c r="I15" s="146"/>
      <c r="J15" s="146"/>
      <c r="K15" s="146"/>
      <c r="L15" s="146"/>
      <c r="M15" s="146"/>
      <c r="N15" s="147"/>
    </row>
    <row r="16" spans="1:24" ht="18" customHeight="1" x14ac:dyDescent="0.3">
      <c r="A16" s="185" t="s">
        <v>224</v>
      </c>
      <c r="B16" s="146"/>
      <c r="C16" s="146"/>
      <c r="D16" s="146"/>
      <c r="E16" s="146"/>
      <c r="F16" s="146"/>
      <c r="G16" s="146"/>
      <c r="H16" s="146"/>
      <c r="I16" s="146"/>
      <c r="J16" s="146"/>
      <c r="K16" s="146"/>
      <c r="L16" s="146"/>
      <c r="M16" s="146"/>
      <c r="N16" s="147"/>
      <c r="O16" s="8"/>
      <c r="P16" s="8"/>
      <c r="Q16" s="8"/>
      <c r="R16" s="8"/>
      <c r="S16" s="8"/>
      <c r="T16" s="8"/>
      <c r="U16" s="8"/>
      <c r="V16" s="8"/>
      <c r="W16" s="8"/>
      <c r="X16" s="8"/>
    </row>
    <row r="17" spans="1:24" ht="16.5" x14ac:dyDescent="0.3">
      <c r="A17" s="186" t="s">
        <v>66</v>
      </c>
      <c r="B17" s="146"/>
      <c r="C17" s="146"/>
      <c r="D17" s="146"/>
      <c r="E17" s="146"/>
      <c r="F17" s="146"/>
      <c r="G17" s="147"/>
      <c r="H17" s="187" t="s">
        <v>69</v>
      </c>
      <c r="I17" s="146"/>
      <c r="J17" s="146"/>
      <c r="K17" s="147"/>
      <c r="L17" s="184" t="s">
        <v>72</v>
      </c>
      <c r="M17" s="146"/>
      <c r="N17" s="147"/>
      <c r="O17" s="8"/>
      <c r="P17" s="8"/>
      <c r="Q17" s="8"/>
      <c r="R17" s="8"/>
      <c r="S17" s="8"/>
      <c r="T17" s="8"/>
      <c r="U17" s="8"/>
      <c r="V17" s="8"/>
      <c r="W17" s="8"/>
      <c r="X17" s="8"/>
    </row>
    <row r="18" spans="1:24" ht="26.25" customHeight="1" x14ac:dyDescent="0.3">
      <c r="A18" s="10" t="s">
        <v>76</v>
      </c>
      <c r="B18" s="189" t="s">
        <v>18</v>
      </c>
      <c r="C18" s="190"/>
      <c r="D18" s="191"/>
      <c r="E18" s="55" t="s">
        <v>77</v>
      </c>
      <c r="F18" s="56" t="s">
        <v>81</v>
      </c>
      <c r="G18" s="57" t="s">
        <v>83</v>
      </c>
      <c r="H18" s="58" t="s">
        <v>85</v>
      </c>
      <c r="I18" s="58" t="s">
        <v>87</v>
      </c>
      <c r="J18" s="58" t="s">
        <v>88</v>
      </c>
      <c r="K18" s="58" t="s">
        <v>89</v>
      </c>
      <c r="L18" s="59" t="s">
        <v>90</v>
      </c>
      <c r="M18" s="193" t="s">
        <v>91</v>
      </c>
      <c r="N18" s="191"/>
      <c r="O18" s="8"/>
      <c r="P18" s="8"/>
      <c r="Q18" s="8"/>
      <c r="R18" s="8"/>
      <c r="S18" s="8"/>
      <c r="T18" s="8"/>
      <c r="U18" s="8"/>
      <c r="V18" s="8"/>
      <c r="W18" s="8"/>
      <c r="X18" s="8"/>
    </row>
    <row r="19" spans="1:24" ht="56.25" customHeight="1" x14ac:dyDescent="0.3">
      <c r="A19" s="66" t="str">
        <f>+Identificación!B16</f>
        <v>1.1 Eficiencia en el diseño de campañas y/o estrategias de comunicación</v>
      </c>
      <c r="B19" s="181" t="str">
        <f t="shared" ref="B19:B22" si="0">A11</f>
        <v>% de diseño de estrategias y/o camapañas de lanzamiento, posicionamiento, divulgación y convocatoria</v>
      </c>
      <c r="C19" s="182"/>
      <c r="D19" s="183"/>
      <c r="E19" s="65" t="s">
        <v>225</v>
      </c>
      <c r="F19" s="60" t="s">
        <v>237</v>
      </c>
      <c r="G19" s="60" t="s">
        <v>226</v>
      </c>
      <c r="H19" s="6">
        <f>(C11+D11+E11)/3</f>
        <v>1</v>
      </c>
      <c r="I19" s="6">
        <v>1</v>
      </c>
      <c r="J19" s="6">
        <v>1</v>
      </c>
      <c r="K19" s="6"/>
      <c r="L19" s="11"/>
      <c r="M19" s="192"/>
      <c r="N19" s="150"/>
      <c r="O19" s="8"/>
      <c r="P19" s="8"/>
      <c r="Q19" s="8"/>
      <c r="R19" s="8"/>
      <c r="S19" s="8"/>
      <c r="T19" s="8"/>
      <c r="U19" s="8"/>
      <c r="V19" s="8"/>
      <c r="W19" s="8"/>
      <c r="X19" s="8"/>
    </row>
    <row r="20" spans="1:24" ht="49.5" customHeight="1" x14ac:dyDescent="0.3">
      <c r="A20" s="67" t="str">
        <f>+Identificación!B18</f>
        <v xml:space="preserve">2.1 Visitas a la WEB </v>
      </c>
      <c r="B20" s="181" t="str">
        <f>A12&amp;" (promedio por trimestre)"</f>
        <v>Promedio de vistas o accesos a la página web  por  cada publicación realizada (promedio por trimestre)</v>
      </c>
      <c r="C20" s="182"/>
      <c r="D20" s="183"/>
      <c r="E20" s="65" t="s">
        <v>227</v>
      </c>
      <c r="F20" s="60" t="s">
        <v>236</v>
      </c>
      <c r="G20" s="60" t="s">
        <v>228</v>
      </c>
      <c r="H20" s="99">
        <f>SUM(Seguimiento!D15:F15)/SUM(Seguimiento!D16:F16)</f>
        <v>266.44052863436121</v>
      </c>
      <c r="I20" s="99">
        <f>SUM(Seguimiento!G15:I15)/SUM(Seguimiento!G16:I16)</f>
        <v>787.99717114568602</v>
      </c>
      <c r="J20" s="99">
        <f>SUM(Seguimiento!J15:L15)/SUM(Seguimiento!J16:L16)</f>
        <v>645.32542372881358</v>
      </c>
      <c r="K20" s="7"/>
      <c r="L20" s="11"/>
      <c r="M20" s="192"/>
      <c r="N20" s="150"/>
      <c r="O20" s="8"/>
      <c r="P20" s="8"/>
      <c r="Q20" s="8"/>
      <c r="R20" s="8"/>
      <c r="S20" s="8"/>
      <c r="T20" s="8"/>
      <c r="U20" s="8"/>
      <c r="V20" s="8"/>
      <c r="W20" s="8"/>
      <c r="X20" s="8"/>
    </row>
    <row r="21" spans="1:24" ht="50.25" customHeight="1" x14ac:dyDescent="0.3">
      <c r="A21" s="68" t="str">
        <f>+Identificación!B20</f>
        <v xml:space="preserve">2.2  Variación porcentual de  seguidores en las redes sociales de la entidad. </v>
      </c>
      <c r="B21" s="181" t="str">
        <f t="shared" si="0"/>
        <v>Tasa de varaición de seguidores en el trimestre</v>
      </c>
      <c r="C21" s="182"/>
      <c r="D21" s="183"/>
      <c r="E21" s="71" t="s">
        <v>229</v>
      </c>
      <c r="F21" s="74" t="s">
        <v>230</v>
      </c>
      <c r="G21" s="72" t="s">
        <v>231</v>
      </c>
      <c r="H21" s="49">
        <f>(Seguimiento!F18-Seguimiento!D17)/Seguimiento!D17</f>
        <v>1.7149181912772579E-2</v>
      </c>
      <c r="I21" s="49">
        <f>(Seguimiento!I18-Seguimiento!G17)/Seguimiento!G17</f>
        <v>6.054217849667811E-2</v>
      </c>
      <c r="J21" s="49">
        <f>(Seguimiento!L18-Seguimiento!J17)/Seguimiento!J17</f>
        <v>5.1798071223629075E-2</v>
      </c>
      <c r="K21" s="76"/>
      <c r="L21" s="11"/>
      <c r="M21" s="192"/>
      <c r="N21" s="150"/>
      <c r="O21" s="8"/>
      <c r="P21" s="8"/>
      <c r="Q21" s="8"/>
      <c r="R21" s="8"/>
      <c r="S21" s="8"/>
      <c r="T21" s="8"/>
      <c r="U21" s="8"/>
      <c r="V21" s="8"/>
      <c r="W21" s="8"/>
      <c r="X21" s="8"/>
    </row>
    <row r="22" spans="1:24" ht="64.5" customHeight="1" x14ac:dyDescent="0.3">
      <c r="A22" s="66" t="str">
        <f>+Identificación!B22</f>
        <v xml:space="preserve">3.1 Porporción de menciones  orgánicas de marca en radio, prensa, televisión y portales web por cada noticia generada. </v>
      </c>
      <c r="B22" s="181" t="str">
        <f t="shared" si="0"/>
        <v>Menciones orgánicas de marca por noticia elaborada en la entidad</v>
      </c>
      <c r="C22" s="182"/>
      <c r="D22" s="183"/>
      <c r="E22" s="65" t="s">
        <v>232</v>
      </c>
      <c r="F22" s="60" t="s">
        <v>235</v>
      </c>
      <c r="G22" s="60" t="s">
        <v>234</v>
      </c>
      <c r="H22" s="61">
        <f>SUM(Seguimiento!D19:F19)/SUM(Seguimiento!D20:F20)</f>
        <v>6.3968253968253972</v>
      </c>
      <c r="I22" s="61">
        <f>SUM(Seguimiento!G19:I19)/SUM(Seguimiento!G20:I20)</f>
        <v>9.5450819672131146</v>
      </c>
      <c r="J22" s="61">
        <f>SUM(Seguimiento!J19:L19)/SUM(Seguimiento!J20:L20)</f>
        <v>6.0030487804878048</v>
      </c>
      <c r="K22" s="61"/>
      <c r="L22" s="11"/>
      <c r="M22" s="192"/>
      <c r="N22" s="150"/>
      <c r="O22" s="8"/>
      <c r="P22" s="8"/>
      <c r="Q22" s="8"/>
      <c r="R22" s="8"/>
      <c r="S22" s="8"/>
      <c r="T22" s="8"/>
      <c r="U22" s="8"/>
      <c r="V22" s="8"/>
      <c r="W22" s="8"/>
      <c r="X22" s="8"/>
    </row>
    <row r="23" spans="1:24" ht="7.5" customHeight="1" x14ac:dyDescent="0.3">
      <c r="A23" s="8"/>
      <c r="B23" s="8"/>
      <c r="C23" s="8"/>
      <c r="D23" s="8"/>
      <c r="E23" s="8"/>
      <c r="F23" s="8"/>
      <c r="G23" s="8"/>
      <c r="H23" s="8"/>
      <c r="I23" s="8"/>
      <c r="J23" s="8"/>
      <c r="K23" s="8"/>
      <c r="L23" s="8"/>
      <c r="M23" s="8"/>
      <c r="N23" s="8"/>
      <c r="O23" s="8"/>
      <c r="P23" s="8"/>
      <c r="Q23" s="8"/>
      <c r="R23" s="8"/>
      <c r="S23" s="8"/>
      <c r="T23" s="8"/>
      <c r="U23" s="8"/>
      <c r="V23" s="8"/>
      <c r="W23" s="8"/>
      <c r="X23" s="8"/>
    </row>
    <row r="24" spans="1:24" ht="30" customHeight="1" x14ac:dyDescent="0.3">
      <c r="A24" s="206" t="s">
        <v>97</v>
      </c>
      <c r="B24" s="207"/>
      <c r="C24" s="207"/>
      <c r="D24" s="207"/>
      <c r="E24" s="207"/>
      <c r="F24" s="207"/>
      <c r="G24" s="207"/>
      <c r="H24" s="207"/>
      <c r="I24" s="207"/>
      <c r="J24" s="207"/>
      <c r="K24" s="207"/>
      <c r="L24" s="207"/>
      <c r="M24" s="207"/>
      <c r="N24" s="208"/>
      <c r="O24" s="8"/>
      <c r="P24" s="8"/>
      <c r="Q24" s="8"/>
      <c r="R24" s="8"/>
      <c r="S24" s="8"/>
      <c r="T24" s="8"/>
      <c r="U24" s="8"/>
      <c r="V24" s="8"/>
      <c r="W24" s="8"/>
      <c r="X24" s="8"/>
    </row>
    <row r="25" spans="1:24" ht="100.5" customHeight="1" x14ac:dyDescent="0.3">
      <c r="A25" s="5" t="str">
        <f t="shared" ref="A25:A27" si="1">B19</f>
        <v>% de diseño de estrategias y/o camapañas de lanzamiento, posicionamiento, divulgación y convocatoria</v>
      </c>
      <c r="B25" s="203" t="s">
        <v>250</v>
      </c>
      <c r="C25" s="204"/>
      <c r="D25" s="204"/>
      <c r="E25" s="204"/>
      <c r="F25" s="204"/>
      <c r="G25" s="204"/>
      <c r="H25" s="204"/>
      <c r="I25" s="204"/>
      <c r="J25" s="204"/>
      <c r="K25" s="204"/>
      <c r="L25" s="204"/>
      <c r="M25" s="204"/>
      <c r="N25" s="205"/>
      <c r="O25" s="8"/>
      <c r="P25" s="8"/>
      <c r="Q25" s="8"/>
      <c r="R25" s="8"/>
      <c r="S25" s="8"/>
      <c r="T25" s="8"/>
      <c r="U25" s="8"/>
      <c r="V25" s="8"/>
      <c r="W25" s="8"/>
      <c r="X25" s="8"/>
    </row>
    <row r="26" spans="1:24" ht="104.25" customHeight="1" x14ac:dyDescent="0.3">
      <c r="A26" s="5" t="str">
        <f t="shared" si="1"/>
        <v>Promedio de vistas o accesos a la página web  por  cada publicación realizada (promedio por trimestre)</v>
      </c>
      <c r="B26" s="203" t="s">
        <v>251</v>
      </c>
      <c r="C26" s="204"/>
      <c r="D26" s="204"/>
      <c r="E26" s="204"/>
      <c r="F26" s="204"/>
      <c r="G26" s="204"/>
      <c r="H26" s="204"/>
      <c r="I26" s="204"/>
      <c r="J26" s="204"/>
      <c r="K26" s="204"/>
      <c r="L26" s="204"/>
      <c r="M26" s="204"/>
      <c r="N26" s="205"/>
      <c r="O26" s="8"/>
      <c r="P26" s="8"/>
      <c r="Q26" s="8"/>
      <c r="R26" s="8"/>
      <c r="S26" s="8"/>
      <c r="T26" s="8"/>
      <c r="U26" s="8"/>
      <c r="V26" s="8"/>
      <c r="W26" s="8"/>
      <c r="X26" s="8"/>
    </row>
    <row r="27" spans="1:24" ht="142.5" customHeight="1" x14ac:dyDescent="0.3">
      <c r="A27" s="5" t="str">
        <f t="shared" si="1"/>
        <v>Tasa de varaición de seguidores en el trimestre</v>
      </c>
      <c r="B27" s="200" t="s">
        <v>253</v>
      </c>
      <c r="C27" s="201"/>
      <c r="D27" s="201"/>
      <c r="E27" s="201"/>
      <c r="F27" s="201"/>
      <c r="G27" s="201"/>
      <c r="H27" s="201"/>
      <c r="I27" s="201"/>
      <c r="J27" s="201"/>
      <c r="K27" s="201"/>
      <c r="L27" s="201"/>
      <c r="M27" s="201"/>
      <c r="N27" s="202"/>
      <c r="O27" s="8"/>
      <c r="P27" s="8"/>
      <c r="Q27" s="8"/>
      <c r="R27" s="8"/>
      <c r="S27" s="8"/>
      <c r="T27" s="8"/>
      <c r="U27" s="8"/>
      <c r="V27" s="8"/>
      <c r="W27" s="8"/>
      <c r="X27" s="8"/>
    </row>
    <row r="28" spans="1:24" ht="228" customHeight="1" x14ac:dyDescent="0.3">
      <c r="A28" s="5" t="str">
        <f>B22</f>
        <v>Menciones orgánicas de marca por noticia elaborada en la entidad</v>
      </c>
      <c r="B28" s="197" t="s">
        <v>252</v>
      </c>
      <c r="C28" s="198"/>
      <c r="D28" s="198"/>
      <c r="E28" s="198"/>
      <c r="F28" s="198"/>
      <c r="G28" s="198"/>
      <c r="H28" s="198"/>
      <c r="I28" s="198"/>
      <c r="J28" s="198"/>
      <c r="K28" s="198"/>
      <c r="L28" s="198"/>
      <c r="M28" s="198"/>
      <c r="N28" s="199"/>
      <c r="O28" s="8"/>
      <c r="P28" s="8"/>
      <c r="Q28" s="8"/>
      <c r="R28" s="8"/>
      <c r="S28" s="8"/>
      <c r="T28" s="8"/>
      <c r="U28" s="8"/>
      <c r="V28" s="8"/>
      <c r="W28" s="8"/>
      <c r="X28" s="8"/>
    </row>
    <row r="29" spans="1:24" ht="15.75" customHeight="1" x14ac:dyDescent="0.3">
      <c r="A29" s="8"/>
      <c r="B29" s="8"/>
      <c r="C29" s="8"/>
      <c r="D29" s="8"/>
      <c r="E29" s="8"/>
      <c r="F29" s="8"/>
      <c r="G29" s="8"/>
      <c r="H29" s="8"/>
      <c r="I29" s="8"/>
      <c r="J29" s="8"/>
      <c r="K29" s="8"/>
      <c r="L29" s="8"/>
      <c r="M29" s="8"/>
      <c r="N29" s="8"/>
      <c r="O29" s="8"/>
      <c r="P29" s="8"/>
      <c r="Q29" s="8"/>
      <c r="R29" s="8"/>
      <c r="S29" s="8"/>
      <c r="T29" s="8"/>
      <c r="U29" s="8"/>
      <c r="V29" s="8"/>
      <c r="W29" s="8"/>
      <c r="X29" s="8"/>
    </row>
    <row r="30" spans="1:24" ht="15.75" customHeight="1" x14ac:dyDescent="0.3"/>
    <row r="31" spans="1:24" ht="15.75" customHeight="1" x14ac:dyDescent="0.3"/>
    <row r="32" spans="1:24"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4">
    <mergeCell ref="B22:D22"/>
    <mergeCell ref="B28:N28"/>
    <mergeCell ref="B27:N27"/>
    <mergeCell ref="B26:N26"/>
    <mergeCell ref="A24:N24"/>
    <mergeCell ref="B25:N25"/>
    <mergeCell ref="M22:N22"/>
    <mergeCell ref="A15:N15"/>
    <mergeCell ref="K3:N3"/>
    <mergeCell ref="K2:N2"/>
    <mergeCell ref="B21:D21"/>
    <mergeCell ref="B18:D18"/>
    <mergeCell ref="M21:N21"/>
    <mergeCell ref="M18:N18"/>
    <mergeCell ref="M19:N19"/>
    <mergeCell ref="B20:D20"/>
    <mergeCell ref="M20:N20"/>
    <mergeCell ref="A7:C7"/>
    <mergeCell ref="A9:N9"/>
    <mergeCell ref="A8:N8"/>
    <mergeCell ref="D7:N7"/>
    <mergeCell ref="D6:N6"/>
    <mergeCell ref="A6:C6"/>
    <mergeCell ref="B19:D19"/>
    <mergeCell ref="L17:N17"/>
    <mergeCell ref="A16:N16"/>
    <mergeCell ref="A17:G17"/>
    <mergeCell ref="H17:K17"/>
    <mergeCell ref="C3:J4"/>
    <mergeCell ref="K4:N4"/>
    <mergeCell ref="C1:J2"/>
    <mergeCell ref="A5:N5"/>
    <mergeCell ref="A1:B4"/>
    <mergeCell ref="K1:N1"/>
  </mergeCells>
  <pageMargins left="0.7" right="0.7" top="0.75" bottom="0.75" header="0" footer="0"/>
  <pageSetup scale="43"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x14:formula1>
            <xm:f>Listas!$A$19:$A$20</xm:f>
          </x14:formula1>
          <xm:sqref>L19:L22</xm:sqref>
        </x14:dataValidation>
        <x14:dataValidation type="list" allowBlank="1">
          <x14:formula1>
            <xm:f>Listas!$C$2:$C$5</xm:f>
          </x14:formula1>
          <xm:sqref>M19:M22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16" width="10.7109375" customWidth="1"/>
  </cols>
  <sheetData>
    <row r="1" spans="1:16" ht="34.5" customHeight="1" x14ac:dyDescent="0.3">
      <c r="A1" s="12" t="s">
        <v>98</v>
      </c>
      <c r="B1" s="13" t="s">
        <v>99</v>
      </c>
      <c r="C1" s="14" t="s">
        <v>100</v>
      </c>
      <c r="D1" s="15" t="s">
        <v>101</v>
      </c>
      <c r="E1" s="16" t="s">
        <v>102</v>
      </c>
      <c r="F1" s="17"/>
      <c r="G1" s="18"/>
      <c r="H1" s="19"/>
      <c r="I1" s="19"/>
      <c r="J1" s="19"/>
      <c r="K1" s="19"/>
      <c r="L1" s="19"/>
      <c r="M1" s="19"/>
      <c r="N1" s="19"/>
      <c r="O1" s="19"/>
      <c r="P1" s="19"/>
    </row>
    <row r="2" spans="1:16" ht="16.5" customHeight="1" x14ac:dyDescent="0.3">
      <c r="A2" s="20" t="s">
        <v>103</v>
      </c>
      <c r="B2" s="21" t="s">
        <v>104</v>
      </c>
      <c r="C2" s="22" t="s">
        <v>96</v>
      </c>
      <c r="D2" s="23" t="s">
        <v>105</v>
      </c>
      <c r="E2" s="24" t="s">
        <v>106</v>
      </c>
      <c r="F2" s="25"/>
      <c r="G2" s="18"/>
      <c r="H2" s="19"/>
      <c r="I2" s="19"/>
      <c r="J2" s="19"/>
      <c r="K2" s="19"/>
      <c r="L2" s="19"/>
      <c r="M2" s="19"/>
      <c r="N2" s="19"/>
      <c r="O2" s="19"/>
      <c r="P2" s="19"/>
    </row>
    <row r="3" spans="1:16" ht="16.5" customHeight="1" x14ac:dyDescent="0.3">
      <c r="A3" s="26" t="s">
        <v>107</v>
      </c>
      <c r="B3" s="27" t="s">
        <v>39</v>
      </c>
      <c r="C3" s="22" t="s">
        <v>108</v>
      </c>
      <c r="D3" s="23" t="s">
        <v>109</v>
      </c>
      <c r="E3" s="24" t="s">
        <v>110</v>
      </c>
      <c r="F3" s="28"/>
      <c r="G3" s="19"/>
      <c r="H3" s="19"/>
      <c r="I3" s="19"/>
      <c r="J3" s="19"/>
      <c r="K3" s="19"/>
      <c r="L3" s="19"/>
      <c r="M3" s="19"/>
      <c r="N3" s="19"/>
      <c r="O3" s="19"/>
      <c r="P3" s="19"/>
    </row>
    <row r="4" spans="1:16" ht="16.5" customHeight="1" x14ac:dyDescent="0.3">
      <c r="A4" s="20" t="s">
        <v>111</v>
      </c>
      <c r="B4" s="27" t="s">
        <v>112</v>
      </c>
      <c r="C4" s="29" t="s">
        <v>113</v>
      </c>
      <c r="D4" s="30" t="s">
        <v>114</v>
      </c>
      <c r="E4" s="24" t="s">
        <v>115</v>
      </c>
      <c r="F4" s="25"/>
      <c r="G4" s="18"/>
      <c r="H4" s="19"/>
      <c r="I4" s="19"/>
      <c r="J4" s="19"/>
      <c r="K4" s="19"/>
      <c r="L4" s="19"/>
      <c r="M4" s="19"/>
      <c r="N4" s="19"/>
      <c r="O4" s="19"/>
      <c r="P4" s="19"/>
    </row>
    <row r="5" spans="1:16" ht="16.5" customHeight="1" x14ac:dyDescent="0.3">
      <c r="A5" s="31" t="s">
        <v>116</v>
      </c>
      <c r="B5" s="32"/>
      <c r="C5" s="29" t="s">
        <v>117</v>
      </c>
      <c r="D5" s="23" t="s">
        <v>118</v>
      </c>
      <c r="E5" s="25"/>
      <c r="F5" s="25"/>
      <c r="G5" s="18"/>
      <c r="H5" s="19"/>
      <c r="I5" s="19"/>
      <c r="J5" s="19"/>
      <c r="K5" s="19"/>
      <c r="L5" s="19"/>
      <c r="M5" s="19"/>
      <c r="N5" s="19"/>
      <c r="O5" s="19"/>
      <c r="P5" s="19"/>
    </row>
    <row r="6" spans="1:16" ht="16.5" customHeight="1" x14ac:dyDescent="0.3">
      <c r="A6" s="33" t="s">
        <v>119</v>
      </c>
      <c r="B6" s="19"/>
      <c r="C6" s="34"/>
      <c r="D6" s="23" t="s">
        <v>120</v>
      </c>
      <c r="E6" s="35"/>
      <c r="F6" s="25"/>
      <c r="G6" s="18"/>
      <c r="H6" s="19"/>
      <c r="I6" s="19"/>
      <c r="J6" s="19"/>
      <c r="K6" s="19"/>
      <c r="L6" s="19"/>
      <c r="M6" s="19"/>
      <c r="N6" s="19"/>
      <c r="O6" s="19"/>
      <c r="P6" s="19"/>
    </row>
    <row r="7" spans="1:16" ht="16.5" customHeight="1" x14ac:dyDescent="0.3">
      <c r="A7" s="36" t="s">
        <v>121</v>
      </c>
      <c r="B7" s="19"/>
      <c r="C7" s="37"/>
      <c r="D7" s="38"/>
      <c r="E7" s="28"/>
      <c r="F7" s="25"/>
      <c r="G7" s="18"/>
      <c r="H7" s="19"/>
      <c r="I7" s="19"/>
      <c r="J7" s="19"/>
      <c r="K7" s="19"/>
      <c r="L7" s="19"/>
      <c r="M7" s="19"/>
      <c r="N7" s="19"/>
      <c r="O7" s="19"/>
      <c r="P7" s="19"/>
    </row>
    <row r="8" spans="1:16" ht="16.5" customHeight="1" x14ac:dyDescent="0.3">
      <c r="A8" s="36" t="s">
        <v>58</v>
      </c>
      <c r="B8" s="39" t="s">
        <v>122</v>
      </c>
      <c r="C8" s="40" t="s">
        <v>123</v>
      </c>
      <c r="D8" s="41" t="s">
        <v>124</v>
      </c>
      <c r="E8" s="42" t="s">
        <v>125</v>
      </c>
      <c r="F8" s="42" t="s">
        <v>126</v>
      </c>
      <c r="G8" s="19"/>
      <c r="H8" s="19"/>
      <c r="I8" s="19"/>
      <c r="J8" s="19"/>
      <c r="K8" s="19"/>
      <c r="L8" s="19"/>
      <c r="M8" s="19"/>
      <c r="N8" s="19"/>
      <c r="O8" s="19"/>
      <c r="P8" s="19"/>
    </row>
    <row r="9" spans="1:16" ht="16.5" customHeight="1" x14ac:dyDescent="0.3">
      <c r="A9" s="19"/>
      <c r="B9" s="19" t="s">
        <v>127</v>
      </c>
      <c r="C9" s="19" t="s">
        <v>128</v>
      </c>
      <c r="D9" s="43" t="s">
        <v>129</v>
      </c>
      <c r="E9" s="1" t="s">
        <v>130</v>
      </c>
      <c r="F9" s="19" t="s">
        <v>131</v>
      </c>
      <c r="G9" s="19"/>
      <c r="H9" s="19"/>
      <c r="I9" s="19"/>
      <c r="J9" s="19"/>
      <c r="K9" s="19"/>
      <c r="L9" s="19"/>
      <c r="M9" s="19"/>
      <c r="N9" s="19"/>
      <c r="O9" s="19"/>
      <c r="P9" s="19"/>
    </row>
    <row r="10" spans="1:16" ht="16.5" customHeight="1" x14ac:dyDescent="0.3">
      <c r="A10" s="19"/>
      <c r="B10" s="19" t="s">
        <v>132</v>
      </c>
      <c r="C10" s="19" t="s">
        <v>133</v>
      </c>
      <c r="D10" s="44" t="s">
        <v>134</v>
      </c>
      <c r="E10" s="1" t="s">
        <v>135</v>
      </c>
      <c r="F10" s="19" t="s">
        <v>136</v>
      </c>
      <c r="G10" s="19"/>
      <c r="H10" s="19"/>
      <c r="I10" s="19"/>
      <c r="J10" s="19"/>
      <c r="K10" s="19"/>
      <c r="L10" s="19"/>
      <c r="M10" s="19"/>
      <c r="N10" s="19"/>
      <c r="O10" s="19"/>
      <c r="P10" s="19"/>
    </row>
    <row r="11" spans="1:16" ht="16.5" customHeight="1" x14ac:dyDescent="0.3">
      <c r="A11" s="19"/>
      <c r="B11" s="19" t="s">
        <v>137</v>
      </c>
      <c r="C11" s="19" t="s">
        <v>138</v>
      </c>
      <c r="D11" s="43" t="s">
        <v>139</v>
      </c>
      <c r="E11" s="1" t="s">
        <v>17</v>
      </c>
      <c r="F11" s="19" t="s">
        <v>140</v>
      </c>
      <c r="G11" s="19"/>
      <c r="H11" s="19"/>
      <c r="I11" s="19"/>
      <c r="J11" s="19"/>
      <c r="K11" s="19"/>
      <c r="L11" s="19"/>
      <c r="M11" s="19"/>
      <c r="N11" s="19"/>
      <c r="O11" s="19"/>
      <c r="P11" s="19"/>
    </row>
    <row r="12" spans="1:16" ht="16.5" customHeight="1" x14ac:dyDescent="0.3">
      <c r="A12" s="19"/>
      <c r="B12" s="19" t="s">
        <v>141</v>
      </c>
      <c r="C12" s="19" t="s">
        <v>142</v>
      </c>
      <c r="D12" s="43" t="s">
        <v>143</v>
      </c>
      <c r="E12" s="1" t="s">
        <v>144</v>
      </c>
      <c r="F12" s="19" t="s">
        <v>145</v>
      </c>
      <c r="G12" s="19"/>
      <c r="H12" s="19"/>
      <c r="I12" s="19"/>
      <c r="J12" s="19"/>
      <c r="K12" s="19"/>
      <c r="L12" s="19"/>
      <c r="M12" s="19"/>
      <c r="N12" s="19"/>
      <c r="O12" s="19"/>
      <c r="P12" s="19"/>
    </row>
    <row r="13" spans="1:16" ht="16.5" customHeight="1" x14ac:dyDescent="0.3">
      <c r="A13" s="19"/>
      <c r="B13" s="19" t="s">
        <v>146</v>
      </c>
      <c r="C13" s="19" t="s">
        <v>147</v>
      </c>
      <c r="D13" s="43" t="s">
        <v>148</v>
      </c>
      <c r="E13" s="1" t="s">
        <v>149</v>
      </c>
      <c r="F13" s="19" t="s">
        <v>26</v>
      </c>
      <c r="G13" s="19"/>
      <c r="H13" s="19"/>
      <c r="I13" s="19"/>
      <c r="J13" s="19"/>
      <c r="K13" s="19"/>
      <c r="L13" s="19"/>
      <c r="M13" s="19"/>
      <c r="N13" s="19"/>
      <c r="O13" s="19"/>
      <c r="P13" s="19"/>
    </row>
    <row r="14" spans="1:16" ht="16.5" customHeight="1" x14ac:dyDescent="0.3">
      <c r="A14" s="19"/>
      <c r="B14" s="19" t="s">
        <v>150</v>
      </c>
      <c r="C14" s="19" t="s">
        <v>151</v>
      </c>
      <c r="D14" s="43" t="s">
        <v>152</v>
      </c>
      <c r="E14" s="1" t="s">
        <v>153</v>
      </c>
      <c r="F14" s="19" t="s">
        <v>154</v>
      </c>
      <c r="G14" s="19"/>
      <c r="H14" s="19"/>
      <c r="I14" s="19"/>
      <c r="J14" s="19"/>
      <c r="K14" s="19"/>
      <c r="L14" s="19"/>
      <c r="M14" s="19"/>
      <c r="N14" s="19"/>
      <c r="O14" s="19"/>
      <c r="P14" s="19"/>
    </row>
    <row r="15" spans="1:16" ht="16.5" customHeight="1" x14ac:dyDescent="0.3">
      <c r="A15" s="19"/>
      <c r="B15" s="19" t="s">
        <v>155</v>
      </c>
      <c r="C15" s="19" t="s">
        <v>156</v>
      </c>
      <c r="D15" s="43" t="s">
        <v>157</v>
      </c>
      <c r="E15" s="1" t="s">
        <v>158</v>
      </c>
      <c r="F15" s="19" t="s">
        <v>159</v>
      </c>
      <c r="G15" s="19"/>
      <c r="H15" s="19"/>
      <c r="I15" s="19"/>
      <c r="J15" s="19"/>
      <c r="K15" s="19"/>
      <c r="L15" s="19"/>
      <c r="M15" s="19"/>
      <c r="N15" s="19"/>
      <c r="O15" s="19"/>
      <c r="P15" s="19"/>
    </row>
    <row r="16" spans="1:16" ht="16.5" customHeight="1" x14ac:dyDescent="0.3">
      <c r="A16" s="19"/>
      <c r="B16" s="19"/>
      <c r="C16" s="19" t="s">
        <v>160</v>
      </c>
      <c r="D16" s="45"/>
      <c r="E16" s="1" t="s">
        <v>161</v>
      </c>
      <c r="F16" s="19" t="s">
        <v>162</v>
      </c>
      <c r="G16" s="19"/>
      <c r="H16" s="19"/>
      <c r="I16" s="19"/>
      <c r="J16" s="19"/>
      <c r="K16" s="19"/>
      <c r="L16" s="19"/>
      <c r="M16" s="19"/>
      <c r="N16" s="19"/>
      <c r="O16" s="19"/>
      <c r="P16" s="19"/>
    </row>
    <row r="17" spans="1:16" ht="16.5" customHeight="1" x14ac:dyDescent="0.3">
      <c r="A17" s="19"/>
      <c r="B17" s="19"/>
      <c r="C17" s="19" t="s">
        <v>163</v>
      </c>
      <c r="D17" s="19"/>
      <c r="E17" s="1" t="s">
        <v>164</v>
      </c>
      <c r="F17" s="19" t="s">
        <v>165</v>
      </c>
      <c r="G17" s="19"/>
      <c r="H17" s="19"/>
      <c r="I17" s="19"/>
      <c r="J17" s="19"/>
      <c r="K17" s="19"/>
      <c r="L17" s="19"/>
      <c r="M17" s="19"/>
      <c r="N17" s="19"/>
      <c r="O17" s="19"/>
      <c r="P17" s="19"/>
    </row>
    <row r="18" spans="1:16" ht="16.5" customHeight="1" x14ac:dyDescent="0.3">
      <c r="A18" s="46" t="s">
        <v>166</v>
      </c>
      <c r="B18" s="19"/>
      <c r="C18" s="19" t="s">
        <v>167</v>
      </c>
      <c r="D18" s="19"/>
      <c r="E18" s="1" t="s">
        <v>168</v>
      </c>
      <c r="F18" s="19"/>
      <c r="G18" s="19"/>
      <c r="H18" s="19"/>
      <c r="I18" s="19"/>
      <c r="J18" s="19"/>
      <c r="K18" s="19"/>
      <c r="L18" s="19"/>
      <c r="M18" s="19"/>
      <c r="N18" s="19"/>
      <c r="O18" s="19"/>
      <c r="P18" s="19"/>
    </row>
    <row r="19" spans="1:16" ht="16.5" customHeight="1" x14ac:dyDescent="0.3">
      <c r="A19" s="19" t="s">
        <v>169</v>
      </c>
      <c r="B19" s="19"/>
      <c r="C19" s="19" t="s">
        <v>170</v>
      </c>
      <c r="D19" s="19"/>
      <c r="E19" s="1" t="s">
        <v>171</v>
      </c>
      <c r="F19" s="19"/>
      <c r="G19" s="19"/>
      <c r="H19" s="19"/>
      <c r="I19" s="19"/>
      <c r="J19" s="19"/>
      <c r="K19" s="19"/>
      <c r="L19" s="19"/>
      <c r="M19" s="19"/>
      <c r="N19" s="19"/>
      <c r="O19" s="19"/>
      <c r="P19" s="19"/>
    </row>
    <row r="20" spans="1:16" ht="16.5" customHeight="1" x14ac:dyDescent="0.3">
      <c r="A20" s="19" t="s">
        <v>95</v>
      </c>
      <c r="B20" s="19"/>
      <c r="C20" s="19" t="s">
        <v>172</v>
      </c>
      <c r="D20" s="19"/>
      <c r="E20" s="1" t="s">
        <v>173</v>
      </c>
      <c r="F20" s="19"/>
      <c r="G20" s="19"/>
      <c r="H20" s="19"/>
      <c r="I20" s="19"/>
      <c r="J20" s="19"/>
      <c r="K20" s="19"/>
      <c r="L20" s="19"/>
      <c r="M20" s="19"/>
      <c r="N20" s="19"/>
      <c r="O20" s="19"/>
      <c r="P20" s="19"/>
    </row>
    <row r="21" spans="1:16" ht="16.5" customHeight="1" x14ac:dyDescent="0.3">
      <c r="A21" s="19"/>
      <c r="B21" s="19"/>
      <c r="C21" s="19" t="s">
        <v>174</v>
      </c>
      <c r="D21" s="19"/>
      <c r="E21" s="1" t="s">
        <v>175</v>
      </c>
      <c r="F21" s="19"/>
      <c r="G21" s="19"/>
      <c r="H21" s="19"/>
      <c r="I21" s="19"/>
      <c r="J21" s="19"/>
      <c r="K21" s="19"/>
      <c r="L21" s="19"/>
      <c r="M21" s="19"/>
      <c r="N21" s="19"/>
      <c r="O21" s="19"/>
      <c r="P21" s="19"/>
    </row>
    <row r="22" spans="1:16" ht="16.5" customHeight="1" x14ac:dyDescent="0.3">
      <c r="A22" s="47" t="s">
        <v>12</v>
      </c>
      <c r="B22" s="19"/>
      <c r="C22" s="19" t="s">
        <v>176</v>
      </c>
      <c r="D22" s="19"/>
      <c r="E22" s="1" t="s">
        <v>177</v>
      </c>
      <c r="F22" s="19"/>
      <c r="G22" s="19"/>
      <c r="H22" s="19"/>
      <c r="I22" s="19"/>
      <c r="J22" s="19"/>
      <c r="K22" s="19"/>
      <c r="L22" s="19"/>
      <c r="M22" s="19"/>
      <c r="N22" s="19"/>
      <c r="O22" s="19"/>
      <c r="P22" s="19"/>
    </row>
    <row r="23" spans="1:16" ht="16.5" customHeight="1" x14ac:dyDescent="0.3">
      <c r="A23" s="48" t="s">
        <v>19</v>
      </c>
      <c r="B23" s="19"/>
      <c r="C23" s="19" t="s">
        <v>178</v>
      </c>
      <c r="D23" s="19"/>
      <c r="E23" s="1" t="s">
        <v>179</v>
      </c>
      <c r="F23" s="19"/>
      <c r="G23" s="19"/>
      <c r="H23" s="19"/>
      <c r="I23" s="19"/>
      <c r="J23" s="19"/>
      <c r="K23" s="19"/>
      <c r="L23" s="19"/>
      <c r="M23" s="19"/>
      <c r="N23" s="19"/>
      <c r="O23" s="19"/>
      <c r="P23" s="19"/>
    </row>
    <row r="24" spans="1:16" ht="16.5" customHeight="1" x14ac:dyDescent="0.3">
      <c r="A24" s="48" t="s">
        <v>180</v>
      </c>
      <c r="B24" s="19"/>
      <c r="C24" s="19" t="s">
        <v>181</v>
      </c>
      <c r="D24" s="19"/>
      <c r="E24" s="1" t="s">
        <v>182</v>
      </c>
      <c r="F24" s="19"/>
      <c r="G24" s="19"/>
      <c r="H24" s="19"/>
      <c r="I24" s="19"/>
      <c r="J24" s="19"/>
      <c r="K24" s="19"/>
      <c r="L24" s="19"/>
      <c r="M24" s="19"/>
      <c r="N24" s="19"/>
      <c r="O24" s="19"/>
      <c r="P24" s="19"/>
    </row>
    <row r="25" spans="1:16" ht="16.5" customHeight="1" x14ac:dyDescent="0.3">
      <c r="A25" s="48" t="s">
        <v>23</v>
      </c>
      <c r="B25" s="19"/>
      <c r="C25" s="19"/>
      <c r="D25" s="19"/>
      <c r="E25" s="1" t="s">
        <v>183</v>
      </c>
      <c r="F25" s="19"/>
      <c r="G25" s="19"/>
      <c r="H25" s="19"/>
      <c r="I25" s="19"/>
      <c r="J25" s="19"/>
      <c r="K25" s="19"/>
      <c r="L25" s="19"/>
      <c r="M25" s="19"/>
      <c r="N25" s="19"/>
      <c r="O25" s="19"/>
      <c r="P25" s="19"/>
    </row>
    <row r="26" spans="1:16" ht="16.5" customHeight="1" x14ac:dyDescent="0.3">
      <c r="A26" s="48" t="s">
        <v>184</v>
      </c>
      <c r="B26" s="19" t="s">
        <v>185</v>
      </c>
      <c r="C26" s="19">
        <v>2018</v>
      </c>
      <c r="D26" s="19"/>
      <c r="E26" s="19"/>
      <c r="F26" s="19"/>
      <c r="G26" s="19"/>
      <c r="H26" s="19"/>
      <c r="I26" s="19"/>
      <c r="J26" s="19"/>
      <c r="K26" s="19"/>
      <c r="L26" s="19"/>
      <c r="M26" s="19"/>
      <c r="N26" s="19"/>
      <c r="O26" s="19"/>
      <c r="P26" s="19"/>
    </row>
    <row r="27" spans="1:16" ht="16.5" customHeight="1" x14ac:dyDescent="0.3">
      <c r="A27" s="19"/>
      <c r="B27" s="19"/>
      <c r="C27" s="19">
        <v>2019</v>
      </c>
      <c r="D27" s="19"/>
      <c r="E27" s="19"/>
      <c r="F27" s="19"/>
      <c r="G27" s="19"/>
      <c r="H27" s="19"/>
      <c r="I27" s="19"/>
      <c r="J27" s="19"/>
      <c r="K27" s="19"/>
      <c r="L27" s="19"/>
      <c r="M27" s="19"/>
      <c r="N27" s="19"/>
      <c r="O27" s="19"/>
      <c r="P27" s="19"/>
    </row>
    <row r="28" spans="1:16" ht="16.5" customHeight="1" x14ac:dyDescent="0.3">
      <c r="A28" s="19"/>
      <c r="B28" s="19"/>
      <c r="C28" s="19">
        <v>2020</v>
      </c>
      <c r="D28" s="19"/>
      <c r="E28" s="19"/>
      <c r="F28" s="19"/>
      <c r="G28" s="19"/>
      <c r="H28" s="19"/>
      <c r="I28" s="19"/>
      <c r="J28" s="19"/>
      <c r="K28" s="19"/>
      <c r="L28" s="19"/>
      <c r="M28" s="19"/>
      <c r="N28" s="19"/>
      <c r="O28" s="19"/>
      <c r="P28" s="19"/>
    </row>
    <row r="29" spans="1:16" ht="16.5" customHeight="1" x14ac:dyDescent="0.3">
      <c r="A29" s="19"/>
      <c r="B29" s="19"/>
      <c r="C29" s="19"/>
      <c r="D29" s="19"/>
      <c r="E29" s="19"/>
      <c r="F29" s="19"/>
      <c r="G29" s="19"/>
      <c r="H29" s="19"/>
      <c r="I29" s="19"/>
      <c r="J29" s="19"/>
      <c r="K29" s="19"/>
      <c r="L29" s="19"/>
      <c r="M29" s="19"/>
      <c r="N29" s="19"/>
      <c r="O29" s="19"/>
      <c r="P29" s="19"/>
    </row>
    <row r="30" spans="1:16" ht="16.5" customHeight="1" x14ac:dyDescent="0.3">
      <c r="A30" s="19"/>
      <c r="B30" s="19" t="s">
        <v>186</v>
      </c>
      <c r="C30" s="19" t="s">
        <v>187</v>
      </c>
      <c r="D30" s="19"/>
      <c r="E30" s="19"/>
      <c r="F30" s="19"/>
      <c r="G30" s="19"/>
      <c r="H30" s="19"/>
      <c r="I30" s="19"/>
      <c r="J30" s="19"/>
      <c r="K30" s="19"/>
      <c r="L30" s="19"/>
      <c r="M30" s="19"/>
      <c r="N30" s="19"/>
      <c r="O30" s="19"/>
      <c r="P30" s="19"/>
    </row>
    <row r="31" spans="1:16" ht="16.5" customHeight="1" x14ac:dyDescent="0.3">
      <c r="A31" s="19"/>
      <c r="B31" s="19"/>
      <c r="C31" s="19" t="s">
        <v>188</v>
      </c>
      <c r="D31" s="19"/>
      <c r="E31" s="19"/>
      <c r="F31" s="19"/>
      <c r="G31" s="19"/>
      <c r="H31" s="19"/>
      <c r="I31" s="19"/>
      <c r="J31" s="19"/>
      <c r="K31" s="19"/>
      <c r="L31" s="19"/>
      <c r="M31" s="19"/>
      <c r="N31" s="19"/>
      <c r="O31" s="19"/>
      <c r="P31" s="19"/>
    </row>
    <row r="32" spans="1:16" ht="16.5" customHeight="1" x14ac:dyDescent="0.3">
      <c r="A32" s="19"/>
      <c r="B32" s="19"/>
      <c r="C32" s="19" t="s">
        <v>189</v>
      </c>
      <c r="D32" s="19"/>
      <c r="E32" s="19"/>
      <c r="F32" s="19"/>
      <c r="G32" s="19"/>
      <c r="H32" s="19"/>
      <c r="I32" s="19"/>
      <c r="J32" s="19"/>
      <c r="K32" s="19"/>
      <c r="L32" s="19"/>
      <c r="M32" s="19"/>
      <c r="N32" s="19"/>
      <c r="O32" s="19"/>
      <c r="P32" s="19"/>
    </row>
    <row r="33" spans="1:16" ht="16.5" customHeight="1" x14ac:dyDescent="0.3">
      <c r="A33" s="19"/>
      <c r="B33" s="19"/>
      <c r="C33" s="19" t="s">
        <v>190</v>
      </c>
      <c r="D33" s="19"/>
      <c r="E33" s="19"/>
      <c r="F33" s="19"/>
      <c r="G33" s="19"/>
      <c r="H33" s="19"/>
      <c r="I33" s="19"/>
      <c r="J33" s="19"/>
      <c r="K33" s="19"/>
      <c r="L33" s="19"/>
      <c r="M33" s="19"/>
      <c r="N33" s="19"/>
      <c r="O33" s="19"/>
      <c r="P33" s="19"/>
    </row>
    <row r="34" spans="1:16" ht="16.5" customHeight="1" x14ac:dyDescent="0.3">
      <c r="A34" s="19"/>
      <c r="B34" s="19"/>
      <c r="C34" s="19" t="s">
        <v>191</v>
      </c>
      <c r="D34" s="19"/>
      <c r="E34" s="19"/>
      <c r="F34" s="19"/>
      <c r="G34" s="19"/>
      <c r="H34" s="19"/>
      <c r="I34" s="19"/>
      <c r="J34" s="19"/>
      <c r="K34" s="19"/>
      <c r="L34" s="19"/>
      <c r="M34" s="19"/>
      <c r="N34" s="19"/>
      <c r="O34" s="19"/>
      <c r="P34" s="19"/>
    </row>
    <row r="35" spans="1:16" ht="16.5" customHeight="1" x14ac:dyDescent="0.3">
      <c r="A35" s="19"/>
      <c r="B35" s="19"/>
      <c r="C35" s="19" t="s">
        <v>192</v>
      </c>
      <c r="D35" s="19"/>
      <c r="E35" s="19"/>
      <c r="F35" s="19"/>
      <c r="G35" s="19"/>
      <c r="H35" s="19"/>
      <c r="I35" s="19"/>
      <c r="J35" s="19"/>
      <c r="K35" s="19"/>
      <c r="L35" s="19"/>
      <c r="M35" s="19"/>
      <c r="N35" s="19"/>
      <c r="O35" s="19"/>
      <c r="P35" s="19"/>
    </row>
    <row r="36" spans="1:16" ht="16.5" customHeight="1" x14ac:dyDescent="0.3">
      <c r="A36" s="19"/>
      <c r="B36" s="19"/>
      <c r="C36" s="19" t="s">
        <v>193</v>
      </c>
      <c r="D36" s="19"/>
      <c r="E36" s="19"/>
      <c r="F36" s="19"/>
      <c r="G36" s="19"/>
      <c r="H36" s="19"/>
      <c r="I36" s="19"/>
      <c r="J36" s="19"/>
      <c r="K36" s="19"/>
      <c r="L36" s="19"/>
      <c r="M36" s="19"/>
      <c r="N36" s="19"/>
      <c r="O36" s="19"/>
      <c r="P36" s="19"/>
    </row>
    <row r="37" spans="1:16" ht="16.5" customHeight="1" x14ac:dyDescent="0.3">
      <c r="A37" s="19"/>
      <c r="B37" s="19"/>
      <c r="C37" s="19" t="s">
        <v>194</v>
      </c>
      <c r="D37" s="19"/>
      <c r="E37" s="19"/>
      <c r="F37" s="19"/>
      <c r="G37" s="19"/>
      <c r="H37" s="19"/>
      <c r="I37" s="19"/>
      <c r="J37" s="19"/>
      <c r="K37" s="19"/>
      <c r="L37" s="19"/>
      <c r="M37" s="19"/>
      <c r="N37" s="19"/>
      <c r="O37" s="19"/>
      <c r="P37" s="19"/>
    </row>
    <row r="38" spans="1:16" ht="16.5" customHeight="1" x14ac:dyDescent="0.3">
      <c r="A38" s="19"/>
      <c r="B38" s="19"/>
      <c r="C38" s="19" t="s">
        <v>195</v>
      </c>
      <c r="D38" s="19"/>
      <c r="E38" s="19"/>
      <c r="F38" s="19"/>
      <c r="G38" s="19"/>
      <c r="H38" s="19"/>
      <c r="I38" s="19"/>
      <c r="J38" s="19"/>
      <c r="K38" s="19"/>
      <c r="L38" s="19"/>
      <c r="M38" s="19"/>
      <c r="N38" s="19"/>
      <c r="O38" s="19"/>
      <c r="P38" s="19"/>
    </row>
    <row r="39" spans="1:16" ht="16.5" customHeight="1" x14ac:dyDescent="0.3">
      <c r="A39" s="19"/>
      <c r="B39" s="19"/>
      <c r="C39" s="19" t="s">
        <v>196</v>
      </c>
      <c r="D39" s="19"/>
      <c r="E39" s="19"/>
      <c r="F39" s="19"/>
      <c r="G39" s="19"/>
      <c r="H39" s="19"/>
      <c r="I39" s="19"/>
      <c r="J39" s="19"/>
      <c r="K39" s="19"/>
      <c r="L39" s="19"/>
      <c r="M39" s="19"/>
      <c r="N39" s="19"/>
      <c r="O39" s="19"/>
      <c r="P39" s="19"/>
    </row>
    <row r="40" spans="1:16" ht="16.5" customHeight="1" x14ac:dyDescent="0.3">
      <c r="A40" s="19"/>
      <c r="B40" s="19"/>
      <c r="C40" s="19" t="s">
        <v>197</v>
      </c>
      <c r="D40" s="19"/>
      <c r="E40" s="19"/>
      <c r="F40" s="19"/>
      <c r="G40" s="19"/>
      <c r="H40" s="19"/>
      <c r="I40" s="19"/>
      <c r="J40" s="19"/>
      <c r="K40" s="19"/>
      <c r="L40" s="19"/>
      <c r="M40" s="19"/>
      <c r="N40" s="19"/>
      <c r="O40" s="19"/>
      <c r="P40" s="19"/>
    </row>
    <row r="41" spans="1:16" ht="16.5" customHeight="1" x14ac:dyDescent="0.3">
      <c r="A41" s="19"/>
      <c r="B41" s="19"/>
      <c r="C41" s="19" t="s">
        <v>198</v>
      </c>
      <c r="D41" s="19"/>
      <c r="E41" s="19"/>
      <c r="F41" s="19"/>
      <c r="G41" s="19"/>
      <c r="H41" s="19"/>
      <c r="I41" s="19"/>
      <c r="J41" s="19"/>
      <c r="K41" s="19"/>
      <c r="L41" s="19"/>
      <c r="M41" s="19"/>
      <c r="N41" s="19"/>
      <c r="O41" s="19"/>
      <c r="P41" s="19"/>
    </row>
    <row r="42" spans="1:16" ht="16.5" customHeight="1" x14ac:dyDescent="0.3">
      <c r="A42" s="19"/>
      <c r="B42" s="19"/>
      <c r="C42" s="19" t="s">
        <v>199</v>
      </c>
      <c r="D42" s="19"/>
      <c r="E42" s="19"/>
      <c r="F42" s="19"/>
      <c r="G42" s="19"/>
      <c r="H42" s="19"/>
      <c r="I42" s="19"/>
      <c r="J42" s="19"/>
      <c r="K42" s="19"/>
      <c r="L42" s="19"/>
      <c r="M42" s="19"/>
      <c r="N42" s="19"/>
      <c r="O42" s="19"/>
      <c r="P42" s="19"/>
    </row>
    <row r="43" spans="1:16" ht="16.5" customHeight="1" x14ac:dyDescent="0.3">
      <c r="A43" s="19"/>
      <c r="B43" s="19"/>
      <c r="C43" s="19" t="s">
        <v>200</v>
      </c>
      <c r="D43" s="19"/>
      <c r="E43" s="19"/>
      <c r="F43" s="19"/>
      <c r="G43" s="19"/>
      <c r="H43" s="19"/>
      <c r="I43" s="19"/>
      <c r="J43" s="19"/>
      <c r="K43" s="19"/>
      <c r="L43" s="19"/>
      <c r="M43" s="19"/>
      <c r="N43" s="19"/>
      <c r="O43" s="19"/>
      <c r="P43" s="19"/>
    </row>
    <row r="44" spans="1:16" ht="16.5" customHeight="1" x14ac:dyDescent="0.3">
      <c r="A44" s="19"/>
      <c r="B44" s="19"/>
      <c r="C44" s="19" t="s">
        <v>201</v>
      </c>
      <c r="D44" s="19"/>
      <c r="E44" s="19"/>
      <c r="F44" s="19"/>
      <c r="G44" s="19"/>
      <c r="H44" s="19"/>
      <c r="I44" s="19"/>
      <c r="J44" s="19"/>
      <c r="K44" s="19"/>
      <c r="L44" s="19"/>
      <c r="M44" s="19"/>
      <c r="N44" s="19"/>
      <c r="O44" s="19"/>
      <c r="P44" s="19"/>
    </row>
    <row r="45" spans="1:16" ht="16.5" customHeight="1" x14ac:dyDescent="0.3">
      <c r="A45" s="19"/>
      <c r="B45" s="19"/>
      <c r="C45" s="19" t="s">
        <v>202</v>
      </c>
      <c r="D45" s="19"/>
      <c r="E45" s="19"/>
      <c r="F45" s="19"/>
      <c r="G45" s="19"/>
      <c r="H45" s="19"/>
      <c r="I45" s="19"/>
      <c r="J45" s="19"/>
      <c r="K45" s="19"/>
      <c r="L45" s="19"/>
      <c r="M45" s="19"/>
      <c r="N45" s="19"/>
      <c r="O45" s="19"/>
      <c r="P45" s="19"/>
    </row>
    <row r="46" spans="1:16" ht="16.5" customHeight="1" x14ac:dyDescent="0.3">
      <c r="A46" s="19"/>
      <c r="B46" s="19"/>
      <c r="C46" s="19" t="s">
        <v>203</v>
      </c>
      <c r="D46" s="19"/>
      <c r="E46" s="19"/>
      <c r="F46" s="19"/>
      <c r="G46" s="19"/>
      <c r="H46" s="19"/>
      <c r="I46" s="19"/>
      <c r="J46" s="19"/>
      <c r="K46" s="19"/>
      <c r="L46" s="19"/>
      <c r="M46" s="19"/>
      <c r="N46" s="19"/>
      <c r="O46" s="19"/>
      <c r="P46" s="19"/>
    </row>
    <row r="47" spans="1:16" ht="16.5" customHeight="1" x14ac:dyDescent="0.3">
      <c r="A47" s="19"/>
      <c r="B47" s="19"/>
      <c r="C47" s="19" t="s">
        <v>204</v>
      </c>
      <c r="D47" s="19"/>
      <c r="E47" s="19"/>
      <c r="F47" s="19"/>
      <c r="G47" s="19"/>
      <c r="H47" s="19"/>
      <c r="I47" s="19"/>
      <c r="J47" s="19"/>
      <c r="K47" s="19"/>
      <c r="L47" s="19"/>
      <c r="M47" s="19"/>
      <c r="N47" s="19"/>
      <c r="O47" s="19"/>
      <c r="P47" s="19"/>
    </row>
    <row r="48" spans="1:16" ht="16.5" customHeight="1" x14ac:dyDescent="0.3">
      <c r="A48" s="19"/>
      <c r="B48" s="19"/>
      <c r="C48" s="19" t="s">
        <v>205</v>
      </c>
      <c r="D48" s="19"/>
      <c r="E48" s="19"/>
      <c r="F48" s="19"/>
      <c r="G48" s="19"/>
      <c r="H48" s="19"/>
      <c r="I48" s="19"/>
      <c r="J48" s="19"/>
      <c r="K48" s="19"/>
      <c r="L48" s="19"/>
      <c r="M48" s="19"/>
      <c r="N48" s="19"/>
      <c r="O48" s="19"/>
      <c r="P48" s="19"/>
    </row>
    <row r="49" spans="1:16" ht="16.5" customHeight="1" x14ac:dyDescent="0.3">
      <c r="A49" s="19"/>
      <c r="B49" s="19"/>
      <c r="C49" s="19" t="s">
        <v>206</v>
      </c>
      <c r="D49" s="19"/>
      <c r="E49" s="19"/>
      <c r="F49" s="19"/>
      <c r="G49" s="19"/>
      <c r="H49" s="19"/>
      <c r="I49" s="19"/>
      <c r="J49" s="19"/>
      <c r="K49" s="19"/>
      <c r="L49" s="19"/>
      <c r="M49" s="19"/>
      <c r="N49" s="19"/>
      <c r="O49" s="19"/>
      <c r="P49" s="19"/>
    </row>
    <row r="50" spans="1:16" ht="16.5" customHeight="1" x14ac:dyDescent="0.3">
      <c r="A50" s="19"/>
      <c r="B50" s="19"/>
      <c r="C50" s="19" t="s">
        <v>207</v>
      </c>
      <c r="D50" s="19"/>
      <c r="E50" s="19"/>
      <c r="F50" s="19"/>
      <c r="G50" s="19"/>
      <c r="H50" s="19"/>
      <c r="I50" s="19"/>
      <c r="J50" s="19"/>
      <c r="K50" s="19"/>
      <c r="L50" s="19"/>
      <c r="M50" s="19"/>
      <c r="N50" s="19"/>
      <c r="O50" s="19"/>
      <c r="P50" s="19"/>
    </row>
    <row r="51" spans="1:16" ht="16.5" customHeight="1" x14ac:dyDescent="0.3">
      <c r="A51" s="19"/>
      <c r="B51" s="19"/>
      <c r="C51" s="19" t="s">
        <v>208</v>
      </c>
      <c r="D51" s="19"/>
      <c r="E51" s="19"/>
      <c r="F51" s="19"/>
      <c r="G51" s="19"/>
      <c r="H51" s="19"/>
      <c r="I51" s="19"/>
      <c r="J51" s="19"/>
      <c r="K51" s="19"/>
      <c r="L51" s="19"/>
      <c r="M51" s="19"/>
      <c r="N51" s="19"/>
      <c r="O51" s="19"/>
      <c r="P51" s="19"/>
    </row>
    <row r="52" spans="1:16" ht="16.5" customHeight="1" x14ac:dyDescent="0.3">
      <c r="A52" s="19"/>
      <c r="B52" s="19"/>
      <c r="C52" s="19" t="s">
        <v>209</v>
      </c>
      <c r="D52" s="19"/>
      <c r="E52" s="19"/>
      <c r="F52" s="19"/>
      <c r="G52" s="19"/>
      <c r="H52" s="19"/>
      <c r="I52" s="19"/>
      <c r="J52" s="19"/>
      <c r="K52" s="19"/>
      <c r="L52" s="19"/>
      <c r="M52" s="19"/>
      <c r="N52" s="19"/>
      <c r="O52" s="19"/>
      <c r="P52" s="19"/>
    </row>
    <row r="53" spans="1:16" ht="16.5" customHeight="1" x14ac:dyDescent="0.3">
      <c r="A53" s="19"/>
      <c r="B53" s="19"/>
      <c r="C53" s="19" t="s">
        <v>210</v>
      </c>
      <c r="D53" s="19"/>
      <c r="E53" s="19"/>
      <c r="F53" s="19"/>
      <c r="G53" s="19"/>
      <c r="H53" s="19"/>
      <c r="I53" s="19"/>
      <c r="J53" s="19"/>
      <c r="K53" s="19"/>
      <c r="L53" s="19"/>
      <c r="M53" s="19"/>
      <c r="N53" s="19"/>
      <c r="O53" s="19"/>
      <c r="P53" s="19"/>
    </row>
    <row r="54" spans="1:16" ht="16.5" customHeight="1" x14ac:dyDescent="0.3">
      <c r="A54" s="19"/>
      <c r="B54" s="19"/>
      <c r="C54" s="19" t="s">
        <v>211</v>
      </c>
      <c r="D54" s="19"/>
      <c r="E54" s="19"/>
      <c r="F54" s="19"/>
      <c r="G54" s="19"/>
      <c r="H54" s="19"/>
      <c r="I54" s="19"/>
      <c r="J54" s="19"/>
      <c r="K54" s="19"/>
      <c r="L54" s="19"/>
      <c r="M54" s="19"/>
      <c r="N54" s="19"/>
      <c r="O54" s="19"/>
      <c r="P54" s="19"/>
    </row>
    <row r="55" spans="1:16" ht="16.5" customHeight="1" x14ac:dyDescent="0.3">
      <c r="A55" s="19"/>
      <c r="B55" s="19"/>
      <c r="C55" s="19" t="s">
        <v>212</v>
      </c>
      <c r="D55" s="19"/>
      <c r="E55" s="19"/>
      <c r="F55" s="19"/>
      <c r="G55" s="19"/>
      <c r="H55" s="19"/>
      <c r="I55" s="19"/>
      <c r="J55" s="19"/>
      <c r="K55" s="19"/>
      <c r="L55" s="19"/>
      <c r="M55" s="19"/>
      <c r="N55" s="19"/>
      <c r="O55" s="19"/>
      <c r="P55" s="19"/>
    </row>
    <row r="56" spans="1:16" ht="16.5" customHeight="1" x14ac:dyDescent="0.3">
      <c r="A56" s="19"/>
      <c r="B56" s="19"/>
      <c r="C56" s="19" t="s">
        <v>213</v>
      </c>
      <c r="D56" s="19"/>
      <c r="E56" s="19"/>
      <c r="F56" s="19"/>
      <c r="G56" s="19"/>
      <c r="H56" s="19"/>
      <c r="I56" s="19"/>
      <c r="J56" s="19"/>
      <c r="K56" s="19"/>
      <c r="L56" s="19"/>
      <c r="M56" s="19"/>
      <c r="N56" s="19"/>
      <c r="O56" s="19"/>
      <c r="P56" s="19"/>
    </row>
    <row r="57" spans="1:16" ht="16.5" customHeight="1" x14ac:dyDescent="0.3">
      <c r="A57" s="19"/>
      <c r="B57" s="19"/>
      <c r="C57" s="19" t="s">
        <v>214</v>
      </c>
      <c r="D57" s="19"/>
      <c r="E57" s="19"/>
      <c r="F57" s="19"/>
      <c r="G57" s="19"/>
      <c r="H57" s="19"/>
      <c r="I57" s="19"/>
      <c r="J57" s="19"/>
      <c r="K57" s="19"/>
      <c r="L57" s="19"/>
      <c r="M57" s="19"/>
      <c r="N57" s="19"/>
      <c r="O57" s="19"/>
      <c r="P57" s="19"/>
    </row>
    <row r="58" spans="1:16" ht="16.5" customHeight="1" x14ac:dyDescent="0.3">
      <c r="A58" s="19"/>
      <c r="B58" s="19"/>
      <c r="C58" s="19" t="s">
        <v>215</v>
      </c>
      <c r="D58" s="19"/>
      <c r="E58" s="19"/>
      <c r="F58" s="19"/>
      <c r="G58" s="19"/>
      <c r="H58" s="19"/>
      <c r="I58" s="19"/>
      <c r="J58" s="19"/>
      <c r="K58" s="19"/>
      <c r="L58" s="19"/>
      <c r="M58" s="19"/>
      <c r="N58" s="19"/>
      <c r="O58" s="19"/>
      <c r="P58" s="19"/>
    </row>
    <row r="59" spans="1:16" ht="16.5" customHeight="1" x14ac:dyDescent="0.3">
      <c r="A59" s="19"/>
      <c r="B59" s="19"/>
      <c r="C59" s="19"/>
      <c r="D59" s="19"/>
      <c r="E59" s="19"/>
      <c r="F59" s="19"/>
      <c r="G59" s="19"/>
      <c r="H59" s="19"/>
      <c r="I59" s="19"/>
      <c r="J59" s="19"/>
      <c r="K59" s="19"/>
      <c r="L59" s="19"/>
      <c r="M59" s="19"/>
      <c r="N59" s="19"/>
      <c r="O59" s="19"/>
      <c r="P59" s="19"/>
    </row>
    <row r="60" spans="1:16" ht="15.75" customHeight="1" x14ac:dyDescent="0.25"/>
    <row r="61" spans="1:16" ht="15.75" customHeight="1" x14ac:dyDescent="0.25"/>
    <row r="62" spans="1:16" ht="15.75" customHeight="1" x14ac:dyDescent="0.25"/>
    <row r="63" spans="1:16" ht="15.75" customHeight="1" x14ac:dyDescent="0.25"/>
    <row r="64" spans="1: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Identificación</vt:lpstr>
      <vt:lpstr>Seguimiento</vt:lpstr>
      <vt:lpstr>Hoja1</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OLGORJ</dc:creator>
  <cp:lastModifiedBy>Natalia Alejandra Lopez Perez</cp:lastModifiedBy>
  <dcterms:created xsi:type="dcterms:W3CDTF">2019-02-14T22:28:30Z</dcterms:created>
  <dcterms:modified xsi:type="dcterms:W3CDTF">2019-12-16T22:43:17Z</dcterms:modified>
</cp:coreProperties>
</file>