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styles.xml" ContentType="application/vnd.openxmlformats-officedocument.spreadsheetml.styles+xml"/>
  <Override PartName="/xl/worksheets/sheet9.xml" ContentType="application/vnd.openxmlformats-officedocument.spreadsheetml.worksheet+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worksheets/_rels/sheet9.xml.rels" ContentType="application/vnd.openxmlformats-package.relationships+xml"/>
  <Override PartName="/xl/worksheets/_rels/sheet1.xml.rels" ContentType="application/vnd.openxmlformats-package.relationships+xml"/>
  <Override PartName="/xl/worksheets/_rels/sheet2.xml.rels" ContentType="application/vnd.openxmlformats-package.relationships+xml"/>
  <Override PartName="/xl/worksheets/_rels/sheet3.xml.rels" ContentType="application/vnd.openxmlformats-package.relationships+xml"/>
  <Override PartName="/xl/worksheets/_rels/sheet4.xml.rels" ContentType="application/vnd.openxmlformats-package.relationships+xml"/>
  <Override PartName="/xl/worksheets/_rels/sheet5.xml.rels" ContentType="application/vnd.openxmlformats-package.relationships+xml"/>
  <Override PartName="/xl/worksheets/_rels/sheet6.xml.rels" ContentType="application/vnd.openxmlformats-package.relationships+xml"/>
  <Override PartName="/xl/worksheets/_rels/sheet7.xml.rels" ContentType="application/vnd.openxmlformats-package.relationships+xml"/>
  <Override PartName="/xl/worksheets/_rels/sheet8.xml.rels" ContentType="application/vnd.openxmlformats-package.relationships+xml"/>
  <Override PartName="/xl/workbook.xml" ContentType="application/vnd.openxmlformats-officedocument.spreadsheetml.sheet.main+xml"/>
  <Override PartName="/xl/media/image281.png" ContentType="image/png"/>
  <Override PartName="/xl/media/image276.png" ContentType="image/png"/>
  <Override PartName="/xl/media/image282.png" ContentType="image/png"/>
  <Override PartName="/xl/media/image277.png" ContentType="image/png"/>
  <Override PartName="/xl/media/image283.png" ContentType="image/png"/>
  <Override PartName="/xl/media/image278.png" ContentType="image/png"/>
  <Override PartName="/xl/media/image284.png" ContentType="image/png"/>
  <Override PartName="/xl/media/image279.png" ContentType="image/png"/>
  <Override PartName="/xl/media/image280.png" ContentType="image/png"/>
  <Override PartName="/xl/media/image285.png" ContentType="image/png"/>
  <Override PartName="/xl/media/image286.png" ContentType="image/png"/>
  <Override PartName="/xl/sharedStrings.xml" ContentType="application/vnd.openxmlformats-officedocument.spreadsheetml.sharedStrings+xml"/>
  <Override PartName="/xl/drawings/vmlDrawing1.vml" ContentType="application/vnd.openxmlformats-officedocument.vmlDrawing"/>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vmlDrawing2.vml" ContentType="application/vnd.openxmlformats-officedocument.vmlDrawing"/>
  <Override PartName="/xl/drawings/drawing9.xml" ContentType="application/vnd.openxmlformats-officedocument.drawing+xml"/>
  <Override PartName="/xl/drawings/_rels/drawing9.xml.rels" ContentType="application/vnd.openxmlformats-package.relationships+xml"/>
  <Override PartName="/xl/drawings/_rels/drawing1.xml.rels" ContentType="application/vnd.openxmlformats-package.relationships+xml"/>
  <Override PartName="/xl/drawings/_rels/drawing2.xml.rels" ContentType="application/vnd.openxmlformats-package.relationships+xml"/>
  <Override PartName="/xl/drawings/_rels/drawing3.xml.rels" ContentType="application/vnd.openxmlformats-package.relationships+xml"/>
  <Override PartName="/xl/drawings/_rels/drawing4.xml.rels" ContentType="application/vnd.openxmlformats-package.relationships+xml"/>
  <Override PartName="/xl/drawings/_rels/drawing5.xml.rels" ContentType="application/vnd.openxmlformats-package.relationships+xml"/>
  <Override PartName="/xl/drawings/_rels/drawing6.xml.rels" ContentType="application/vnd.openxmlformats-package.relationships+xml"/>
  <Override PartName="/xl/drawings/_rels/drawing7.xml.rels" ContentType="application/vnd.openxmlformats-package.relationships+xml"/>
  <Override PartName="/xl/drawings/_rels/drawing8.xml.rels" ContentType="application/vnd.openxmlformats-package.relationships+xml"/>
  <Override PartName="/xl/comments2.xml" ContentType="application/vnd.openxmlformats-officedocument.spreadsheetml.comments+xml"/>
  <Override PartName="/xl/_rels/workbook.xml.rels" ContentType="application/vnd.openxmlformats-package.relationships+xml"/>
  <Override PartName="/xl/comments8.xml" ContentType="application/vnd.openxmlformats-officedocument.spreadsheetml.comment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dentificación" sheetId="1" state="visible" r:id="rId2"/>
    <sheet name="TMJMSD" sheetId="2" state="visible" r:id="rId3"/>
    <sheet name="TJEG" sheetId="3" state="visible" r:id="rId4"/>
    <sheet name="MT" sheetId="4" state="visible" r:id="rId5"/>
    <sheet name="TP" sheetId="5" state="visible" r:id="rId6"/>
    <sheet name="EM" sheetId="6" state="visible" r:id="rId7"/>
    <sheet name="CC" sheetId="7" state="visible" r:id="rId8"/>
    <sheet name="Seguimiento" sheetId="8" state="visible" r:id="rId9"/>
    <sheet name="Análisis" sheetId="9" state="visible" r:id="rId10"/>
    <sheet name="Listas" sheetId="10" state="hidden" r:id="rId11"/>
  </sheet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 </author>
  </authors>
  <commentList>
    <comment ref="E6" authorId="0">
      <text>
        <r>
          <rPr>
            <b val="true"/>
            <sz val="9"/>
            <color rgb="FF000000"/>
            <rFont val="Tahoma"/>
            <family val="2"/>
            <charset val="1"/>
          </rPr>
          <t xml:space="preserve">RUBLUE:
</t>
        </r>
        <r>
          <rPr>
            <sz val="9"/>
            <color rgb="FF000000"/>
            <rFont val="Tahoma"/>
            <family val="2"/>
            <charset val="1"/>
          </rPr>
          <t xml:space="preserve">El nombre del proceso es sin el artículo "los"</t>
        </r>
      </text>
    </comment>
  </commentList>
</comments>
</file>

<file path=xl/comments8.xml><?xml version="1.0" encoding="utf-8"?>
<comments xmlns="http://schemas.openxmlformats.org/spreadsheetml/2006/main" xmlns:xdr="http://schemas.openxmlformats.org/drawingml/2006/spreadsheetDrawing">
  <authors>
    <author> </author>
  </authors>
  <commentList>
    <comment ref="A16" authorId="0">
      <text>
        <r>
          <rPr>
            <b val="true"/>
            <sz val="9"/>
            <color rgb="FF000000"/>
            <rFont val="Tahoma"/>
            <family val="2"/>
            <charset val="1"/>
          </rPr>
          <t xml:space="preserve">RUBLUE:
</t>
        </r>
        <r>
          <rPr>
            <sz val="9"/>
            <color rgb="FF000000"/>
            <rFont val="Tahoma"/>
            <family val="2"/>
            <charset val="1"/>
          </rPr>
          <t xml:space="preserve">Se debe agregar:
… de infraestructura y equipos técnicos especializados..</t>
        </r>
      </text>
    </comment>
  </commentList>
</comments>
</file>

<file path=xl/sharedStrings.xml><?xml version="1.0" encoding="utf-8"?>
<sst xmlns="http://schemas.openxmlformats.org/spreadsheetml/2006/main" count="697" uniqueCount="301">
  <si>
    <t xml:space="preserve">GESTIÓN INTEGRAL DE ESPACIOS CULTURALES</t>
  </si>
  <si>
    <t xml:space="preserve">Código: 4MI-GIEC-IND-01</t>
  </si>
  <si>
    <t xml:space="preserve">Versión: 2</t>
  </si>
  <si>
    <t xml:space="preserve">HOJA DE VIDA DEL INDICADOR</t>
  </si>
  <si>
    <t xml:space="preserve">Fecha: 08/03/2019</t>
  </si>
  <si>
    <t xml:space="preserve">IDENTIFICACIÓN</t>
  </si>
  <si>
    <t xml:space="preserve">NOMBRE DEL INDICADOR</t>
  </si>
  <si>
    <t xml:space="preserve">Desempeño de la gestión integral de los espacios culturales para la circulación de artes escénicas.</t>
  </si>
  <si>
    <t xml:space="preserve">OBJETIVO DEL INDICADOR</t>
  </si>
  <si>
    <t xml:space="preserve">Medir el desempeño de la gestión integral para la sostenibilidad y operación de espacios culturales para la ciruclación de artes escénicas, a cargo de la SEC, y su articulación con otros territorios.</t>
  </si>
  <si>
    <t xml:space="preserve">PROCESO AL QUE APORTA</t>
  </si>
  <si>
    <t xml:space="preserve">MI - Gestión integral de espacios culturales.</t>
  </si>
  <si>
    <t xml:space="preserve">OBJETIVO ESTRATÉGICO AL QUE APORTA</t>
  </si>
  <si>
    <t xml:space="preserve">2. Mejorar las condiciones para el desarrollo de las prácticas artísticas en los territorios urbanos y rurales de la ciudad, a través de la consolidación de una red de escenarios, convencionales y no convencionales, enfocando su campo de acción en las zonas menos atendidas.</t>
  </si>
  <si>
    <t xml:space="preserve">PROYECTO AL QUE APORTA</t>
  </si>
  <si>
    <t xml:space="preserve">999 - Gestión, aprovechamiento económico, sostenibilidad y mejoramiento de equipamientos culturales</t>
  </si>
  <si>
    <t xml:space="preserve">PERIODICIDAD DE REPORTE</t>
  </si>
  <si>
    <t xml:space="preserve">Trimestral</t>
  </si>
  <si>
    <t xml:space="preserve">DESCRIPCIÓN</t>
  </si>
  <si>
    <t xml:space="preserve">EJE</t>
  </si>
  <si>
    <t xml:space="preserve">COMPONENTE</t>
  </si>
  <si>
    <t xml:space="preserve">VARIABLES</t>
  </si>
  <si>
    <t xml:space="preserve">UNIDAD DE MEDIDA DE VARIABLES</t>
  </si>
  <si>
    <t xml:space="preserve">FÓRMULA</t>
  </si>
  <si>
    <t xml:space="preserve">UNIDAD DE MEDIDA RESULTADO</t>
  </si>
  <si>
    <t xml:space="preserve">1. OFERTA ARTÍSTICA PERMANENTE Y DIVERSA</t>
  </si>
  <si>
    <t xml:space="preserve">1.1 Oferta en espacio público, escenarios locales y escenarios a cargo de la Subdirección de Equipamientos Culturales</t>
  </si>
  <si>
    <t xml:space="preserve">Conocer el avance de las metas de programación artística y de asistencias del proyecto de inversión al que aportan los espacios a cargo de la SEC.</t>
  </si>
  <si>
    <t xml:space="preserve">a</t>
  </si>
  <si>
    <t xml:space="preserve">Número de actividades artísticas realizadas en el mes</t>
  </si>
  <si>
    <t xml:space="preserve">Número</t>
  </si>
  <si>
    <t xml:space="preserve">Avance meta de actividades artísticas (2019)</t>
  </si>
  <si>
    <r>
      <rPr>
        <u val="single"/>
        <sz val="11"/>
        <color rgb="FFFFFFFF"/>
        <rFont val="Calibri"/>
        <family val="2"/>
        <charset val="1"/>
      </rPr>
      <t xml:space="preserve"> </t>
    </r>
    <r>
      <rPr>
        <u val="single"/>
        <sz val="11"/>
        <rFont val="Calibri"/>
        <family val="2"/>
        <charset val="1"/>
      </rPr>
      <t xml:space="preserve">  (∑a)  </t>
    </r>
    <r>
      <rPr>
        <u val="single"/>
        <sz val="11"/>
        <color rgb="FFFFFFFF"/>
        <rFont val="Calibri"/>
        <family val="2"/>
        <charset val="1"/>
      </rPr>
      <t xml:space="preserve">.
</t>
    </r>
    <r>
      <rPr>
        <sz val="11"/>
        <color rgb="FF000000"/>
        <rFont val="Calibri"/>
        <family val="2"/>
        <charset val="1"/>
      </rPr>
      <t xml:space="preserve">meta</t>
    </r>
  </si>
  <si>
    <t xml:space="preserve">%</t>
  </si>
  <si>
    <t xml:space="preserve">b</t>
  </si>
  <si>
    <t xml:space="preserve">Número de asistencias a las actividades artísticas del mes</t>
  </si>
  <si>
    <t xml:space="preserve">Avance meta de asistencias (2019)</t>
  </si>
  <si>
    <r>
      <rPr>
        <u val="single"/>
        <sz val="11"/>
        <color rgb="FFFFFFFF"/>
        <rFont val="Calibri"/>
        <family val="2"/>
        <charset val="1"/>
      </rPr>
      <t xml:space="preserve"> </t>
    </r>
    <r>
      <rPr>
        <u val="single"/>
        <sz val="11"/>
        <rFont val="Calibri"/>
        <family val="2"/>
        <charset val="1"/>
      </rPr>
      <t xml:space="preserve">    (∑b)    </t>
    </r>
    <r>
      <rPr>
        <u val="single"/>
        <sz val="11"/>
        <color rgb="FFFFFFFF"/>
        <rFont val="Calibri"/>
        <family val="2"/>
        <charset val="1"/>
      </rPr>
      <t xml:space="preserve">.
</t>
    </r>
    <r>
      <rPr>
        <sz val="11"/>
        <color rgb="FF000000"/>
        <rFont val="Calibri"/>
        <family val="2"/>
        <charset val="1"/>
      </rPr>
      <t xml:space="preserve">meta</t>
    </r>
  </si>
  <si>
    <t xml:space="preserve">Conocer el nivel de ocupación de los escenarios: Teatro Jorfe Eliécer Gaitán, Teatro al aire libre Media Torta, Teatro El Parque.</t>
  </si>
  <si>
    <t xml:space="preserve">Nivel de ocupación mensual de los escenarios</t>
  </si>
  <si>
    <r>
      <rPr>
        <u val="single"/>
        <sz val="11"/>
        <color rgb="FFFFFFFF"/>
        <rFont val="Calibri"/>
        <family val="2"/>
        <charset val="1"/>
      </rPr>
      <t xml:space="preserve"> </t>
    </r>
    <r>
      <rPr>
        <u val="single"/>
        <sz val="11"/>
        <rFont val="Calibri"/>
        <family val="2"/>
        <charset val="1"/>
      </rPr>
      <t xml:space="preserve">  b  </t>
    </r>
    <r>
      <rPr>
        <u val="single"/>
        <sz val="11"/>
        <color rgb="FFFFFFFF"/>
        <rFont val="Calibri"/>
        <family val="2"/>
        <charset val="1"/>
      </rPr>
      <t xml:space="preserve">.
</t>
    </r>
    <r>
      <rPr>
        <sz val="11"/>
        <color rgb="FF000000"/>
        <rFont val="Calibri"/>
        <family val="2"/>
        <charset val="1"/>
      </rPr>
      <t xml:space="preserve">c</t>
    </r>
  </si>
  <si>
    <t xml:space="preserve">c</t>
  </si>
  <si>
    <t xml:space="preserve">Aforo total autorizado para las actividades artísticas del mes</t>
  </si>
  <si>
    <t xml:space="preserve">2. MANTENIMIENTO Y DOTACIÓN</t>
  </si>
  <si>
    <t xml:space="preserve">2.1 Plan Plurianual de Mantenimiento y Dotación</t>
  </si>
  <si>
    <t xml:space="preserve">Conocer la efectividad de la gestión de recursos que posibilita el cumplimiento de las acciones priorizadas en el Plan de Mantenimiento y Dotación Especializada de los escenarios a cargo de la SEC (excepto el Teatro Mayor Julio Mario Santo Domingo). Con la ejecución de los recursos se da cuenta del nivel de gestión adelantada.</t>
  </si>
  <si>
    <t xml:space="preserve">Cantidad total de acciones de mantenimiento y dotación priorizadas para el año</t>
  </si>
  <si>
    <t xml:space="preserve">Avance de las acciones de mantenimiento y dotación</t>
  </si>
  <si>
    <r>
      <rPr>
        <u val="single"/>
        <sz val="11"/>
        <rFont val="Calibri"/>
        <family val="2"/>
        <charset val="1"/>
      </rPr>
      <t xml:space="preserve">(b+c+d)
</t>
    </r>
    <r>
      <rPr>
        <sz val="11"/>
        <color rgb="FF000000"/>
        <rFont val="Calibri"/>
        <family val="2"/>
        <charset val="1"/>
      </rPr>
      <t xml:space="preserve">a</t>
    </r>
  </si>
  <si>
    <t xml:space="preserve">Cantidad de acciones de mantenimiento preventivo realizadas del mes</t>
  </si>
  <si>
    <t xml:space="preserve">Cantidad de acciones de mantenimiento correctivo realizadas del mes</t>
  </si>
  <si>
    <t xml:space="preserve">d</t>
  </si>
  <si>
    <t xml:space="preserve">Cantidad de acciones de dotación realizadas del mes</t>
  </si>
  <si>
    <t xml:space="preserve">e</t>
  </si>
  <si>
    <t xml:space="preserve">Valor de los recursos necesarios para realizar las acciones priorizadas</t>
  </si>
  <si>
    <t xml:space="preserve">COP</t>
  </si>
  <si>
    <t xml:space="preserve">Ejecución de los recursos gestionados para las acciones de mantenimiento y dotación</t>
  </si>
  <si>
    <r>
      <rPr>
        <u val="single"/>
        <sz val="11"/>
        <color rgb="FFFFFFFF"/>
        <rFont val="Calibri"/>
        <family val="2"/>
        <charset val="1"/>
      </rPr>
      <t xml:space="preserve"> </t>
    </r>
    <r>
      <rPr>
        <u val="single"/>
        <sz val="11"/>
        <rFont val="Calibri"/>
        <family val="2"/>
        <charset val="1"/>
      </rPr>
      <t xml:space="preserve">  f   </t>
    </r>
    <r>
      <rPr>
        <u val="single"/>
        <sz val="11"/>
        <color rgb="FFFFFFFF"/>
        <rFont val="Calibri"/>
        <family val="2"/>
        <charset val="1"/>
      </rPr>
      <t xml:space="preserve">.
</t>
    </r>
    <r>
      <rPr>
        <sz val="11"/>
        <color rgb="FF000000"/>
        <rFont val="Calibri"/>
        <family val="2"/>
        <charset val="1"/>
      </rPr>
      <t xml:space="preserve">e</t>
    </r>
  </si>
  <si>
    <t xml:space="preserve">f</t>
  </si>
  <si>
    <t xml:space="preserve">Valor de recursos ejecutados en el mes</t>
  </si>
  <si>
    <t xml:space="preserve">3. SOSTENIBILIDAD</t>
  </si>
  <si>
    <t xml:space="preserve">3.1 Sostenibilidad Económica</t>
  </si>
  <si>
    <t xml:space="preserve">Conocer el nivel de cumplimiento de la meta de recaudo a partir de los ingresos generados por el uso de los escenarios a cargo de la SEC. Adicionalmente, se quiere conocer la participación procentual de los aportes monetarios de alianzas, patrocinios y otros conceptos, dentro del total de los recursos recaudados.</t>
  </si>
  <si>
    <t xml:space="preserve">Ingresos generados por programación propia del mes</t>
  </si>
  <si>
    <t xml:space="preserve">Avance de cumplimiento de la meta de recaudo</t>
  </si>
  <si>
    <r>
      <rPr>
        <u val="single"/>
        <sz val="11"/>
        <rFont val="Calibri"/>
        <family val="2"/>
        <charset val="1"/>
      </rPr>
      <t xml:space="preserve">(a+b+c+d)
</t>
    </r>
    <r>
      <rPr>
        <sz val="11"/>
        <color rgb="FF000000"/>
        <rFont val="Calibri"/>
        <family val="2"/>
        <charset val="1"/>
      </rPr>
      <t xml:space="preserve">meta</t>
    </r>
  </si>
  <si>
    <t xml:space="preserve">Ingresos generados por coproducciones del mes</t>
  </si>
  <si>
    <t xml:space="preserve">Ingresos por otros conceptos del mes (arrendamientos, alquileres, comodatos, etc)</t>
  </si>
  <si>
    <t xml:space="preserve">Valor de aportes monetarios por alianzas, patrocinios y otros conceptos del mes</t>
  </si>
  <si>
    <t xml:space="preserve">Porcentaje de participación de otros aportes monetarios</t>
  </si>
  <si>
    <r>
      <rPr>
        <u val="single"/>
        <sz val="11"/>
        <rFont val="Calibri"/>
        <family val="2"/>
        <charset val="1"/>
      </rPr>
      <t xml:space="preserve">           d           </t>
    </r>
    <r>
      <rPr>
        <u val="single"/>
        <sz val="11"/>
        <color rgb="FFFFFFFF"/>
        <rFont val="Calibri"/>
        <family val="2"/>
        <charset val="1"/>
      </rPr>
      <t xml:space="preserve">.
</t>
    </r>
    <r>
      <rPr>
        <sz val="11"/>
        <color rgb="FF000000"/>
        <rFont val="Calibri"/>
        <family val="2"/>
        <charset val="1"/>
      </rPr>
      <t xml:space="preserve">(a+b+c+d)</t>
    </r>
  </si>
  <si>
    <t xml:space="preserve">Se quiere conocer el valor de aquellas alianzas y patrocinios que son en especie, pero que contribuyen a la reducción de los gastos de los escenarios.</t>
  </si>
  <si>
    <t xml:space="preserve">Valor de otros aportes (no monetarios) por alianzas, patrocinios y otros conceptos del mes</t>
  </si>
  <si>
    <t xml:space="preserve">Valor de otros aportes no monetarios</t>
  </si>
  <si>
    <t xml:space="preserve">DEFINICIONES CONCEPTUALES</t>
  </si>
  <si>
    <r>
      <rPr>
        <b val="true"/>
        <sz val="11"/>
        <rFont val="Calibri"/>
        <family val="2"/>
        <charset val="1"/>
      </rPr>
      <t xml:space="preserve">Los escenarios y espacios para la circulación de las artes escénicas a cargo de la SEC son:
</t>
    </r>
    <r>
      <rPr>
        <sz val="11"/>
        <color rgb="FF000000"/>
        <rFont val="Calibri"/>
        <family val="2"/>
        <charset val="1"/>
      </rPr>
      <t xml:space="preserve">- Teatro Municipal Jorge Eliécer Gaitán
- Teatro Al Aire Libre La Media Torta
- Teatro El Parque
- Teatro Mayor Julio Mario Santo Domingo
- Escenario Móvil Armando de la Torre, como medio de intervención del Espacio Público.
- Espacios intervenidos por medio del Programa Cultura en Común.</t>
    </r>
  </si>
  <si>
    <t xml:space="preserve">Código: </t>
  </si>
  <si>
    <t xml:space="preserve">Versión: </t>
  </si>
  <si>
    <t xml:space="preserve">Fecha: </t>
  </si>
  <si>
    <t xml:space="preserve">Página:</t>
  </si>
  <si>
    <t xml:space="preserve">RESPONSABLE DE DILIGENCIAMIENTO</t>
  </si>
  <si>
    <t xml:space="preserve">PILAR LUENGAS</t>
  </si>
  <si>
    <t xml:space="preserve">PERIODO REPORTADO</t>
  </si>
  <si>
    <t xml:space="preserve">1 de enero a 30 de junio de 2019</t>
  </si>
  <si>
    <t xml:space="preserve">FECHA DE REPORTE</t>
  </si>
  <si>
    <t xml:space="preserve">15 julio de 2019</t>
  </si>
  <si>
    <t xml:space="preserve">FUENTE DE INFORMACIÓN</t>
  </si>
  <si>
    <t xml:space="preserve">Informes de seguimiento a la gestión</t>
  </si>
  <si>
    <t xml:space="preserve">SEGUIMIENTO</t>
  </si>
  <si>
    <t xml:space="preserve">ene.</t>
  </si>
  <si>
    <t xml:space="preserve">feb.</t>
  </si>
  <si>
    <t xml:space="preserve">mar.</t>
  </si>
  <si>
    <t xml:space="preserve">abr.</t>
  </si>
  <si>
    <t xml:space="preserve">may.</t>
  </si>
  <si>
    <t xml:space="preserve">jun.</t>
  </si>
  <si>
    <t xml:space="preserve">jul.</t>
  </si>
  <si>
    <t xml:space="preserve">ago.</t>
  </si>
  <si>
    <t xml:space="preserve">sept.</t>
  </si>
  <si>
    <t xml:space="preserve">oct.</t>
  </si>
  <si>
    <t xml:space="preserve">nov.</t>
  </si>
  <si>
    <t xml:space="preserve">dic.</t>
  </si>
  <si>
    <t xml:space="preserve">RESULTADOS PARCIALES TEATRO MAYOR JULIO MARIO SANTO DOMINGO</t>
  </si>
  <si>
    <t xml:space="preserve">INDICADOR</t>
  </si>
  <si>
    <t xml:space="preserve">sep.</t>
  </si>
  <si>
    <t xml:space="preserve">RESULTADOS PARCIALES
CENTRO CULTURAL TEATRO MUNICIPAL JORGE ELIÉCER GAITÁN</t>
  </si>
  <si>
    <t xml:space="preserve">Página: </t>
  </si>
  <si>
    <t xml:space="preserve">RESULTADOS PARCIALES TEATRO AL AIRE LIBRE LA MEDIA TORTA</t>
  </si>
  <si>
    <t xml:space="preserve">Página</t>
  </si>
  <si>
    <t xml:space="preserve">RESULTADOS PARCIALES
TEATRO EL PARQUE NACIONAL</t>
  </si>
  <si>
    <t xml:space="preserve">RESULTADOS PARCIALES ESCENARIO MÓVIL ARMANDO DE LA TORRE</t>
  </si>
  <si>
    <t xml:space="preserve">RESULTADOS PARCIALES PROGRAMA CULTURA EN COMÚN</t>
  </si>
  <si>
    <t xml:space="preserve">Código:</t>
  </si>
  <si>
    <t xml:space="preserve">versión: </t>
  </si>
  <si>
    <t xml:space="preserve">Ene.</t>
  </si>
  <si>
    <t xml:space="preserve">n.a</t>
  </si>
  <si>
    <t xml:space="preserve">Total Ingresos de los escenarios a cargo de SEC</t>
  </si>
  <si>
    <t xml:space="preserve">-</t>
  </si>
  <si>
    <t xml:space="preserve">Total Ingresos del TMJMSD</t>
  </si>
  <si>
    <t xml:space="preserve">RESPONSABLE DEL ANÁLISIS</t>
  </si>
  <si>
    <t xml:space="preserve">RESULTADOS ACUMULADOS MENSUALMENTE
ESCENARIOS PARA LAS ARTES ESCÉNICAS Y ESPACIOS INTERNVENIDOS POR EL PROGRAMA CULTURA EN COMÚN</t>
  </si>
  <si>
    <t xml:space="preserve">LINEA BASE 2018</t>
  </si>
  <si>
    <t xml:space="preserve">LECTURA E INTERPRETACIÓN DE RESULTADOS TRIMESTRALES</t>
  </si>
  <si>
    <t xml:space="preserve">RANGOS DE DESEMPEÑO PARA EL PRIMER TRIMESTRE (*)</t>
  </si>
  <si>
    <t xml:space="preserve">DESEMPEÑO</t>
  </si>
  <si>
    <t xml:space="preserve">ACCIÓN DE MEJORAMIENTO</t>
  </si>
  <si>
    <t xml:space="preserve">COMPONENTES</t>
  </si>
  <si>
    <t xml:space="preserve">Sobresaliente </t>
  </si>
  <si>
    <t xml:space="preserve">Satisfactorio</t>
  </si>
  <si>
    <t xml:space="preserve">Insuficiente</t>
  </si>
  <si>
    <t xml:space="preserve">TRIMESTRE I</t>
  </si>
  <si>
    <t xml:space="preserve">TRIMESTRE II</t>
  </si>
  <si>
    <t xml:space="preserve">TRIMESTRE III</t>
  </si>
  <si>
    <t xml:space="preserve">TRIMESTRE IV</t>
  </si>
  <si>
    <t xml:space="preserve">¿Requiere?</t>
  </si>
  <si>
    <t xml:space="preserve">TIPO </t>
  </si>
  <si>
    <t xml:space="preserve">10%≥x&gt;6%</t>
  </si>
  <si>
    <t xml:space="preserve">6%≥x&gt;3%</t>
  </si>
  <si>
    <t xml:space="preserve">3%≥x&gt;0%</t>
  </si>
  <si>
    <t xml:space="preserve">15%≥x&gt;10%</t>
  </si>
  <si>
    <t xml:space="preserve">10%≥x&gt;5%</t>
  </si>
  <si>
    <t xml:space="preserve">5%≥x&gt;0%</t>
  </si>
  <si>
    <t xml:space="preserve">100%≥x&gt;75%</t>
  </si>
  <si>
    <t xml:space="preserve">75%≥x&gt;30%</t>
  </si>
  <si>
    <t xml:space="preserve">30%≥x&gt;0%</t>
  </si>
  <si>
    <t xml:space="preserve">sin info.</t>
  </si>
  <si>
    <t xml:space="preserve">20%≥x&gt;14%</t>
  </si>
  <si>
    <t xml:space="preserve">14%≥x&gt;7%</t>
  </si>
  <si>
    <t xml:space="preserve">7%≥x&gt;0%</t>
  </si>
  <si>
    <t xml:space="preserve">EXPLICACIÓN</t>
  </si>
  <si>
    <t xml:space="preserve">El bajo nivel de actividades artísticas y culturales que se adelantaron durante el primer trimestre en los equipamientos, obedece a que durante el mes de enero y parte de febrero, según la dinámica de la entidad, se adelantaron las acciones necesarias para la contratación de los equipos humanos (administrativo y técnico) de los equipamientos, que son los encargados de planear, gestionar, organizar y desarrollar la programación. En el comportamiento, se puede evidenciar la tendencia creciente que se da progresivamente con el avance del año. Durante este primer trimestre, el Escenario Móvil no pudo realizar actividades debido a que el vehículo que transporta el escenario no contó con la revisión técnico mecánica, lo que le impidió movilizarse; en consecuencia la meta de asistencia también se vió afectada. Normalizado el tema de conformación de los equipos de trabajo y la puesta en funcionamiento del Escenario Móvil, en el segundo trimestre se incrementó el número de actividades realizadas.</t>
  </si>
  <si>
    <t xml:space="preserve">La meta de asistencia esta relacionada directamente con el número de actividades que se lleven a cabo, por tanto, se avanza en la misma proporción en que se adelanten actividades. De resaltar las cifras que se reportan de los escenarios TMJMSD y TJEG, quienes a partir del mes de febrero su asistencia sobrepasó las cinco mil personas y continúa creciendo. Con la puesta en marcha del Escenario Móvil en el segundo trimestre aumentó el número de asistencias de manera importante, teniendo en cuenta que sus actividades se hacen en espacio público y que esta condición favorece la convocatoria así como la asistencia masiva de público.</t>
  </si>
  <si>
    <t xml:space="preserve">Aunque no es posible comparar entre escenarios, debido a que todos tienen aforo diferente, en el mes de marzo las actividades del Teatro el Parque tuvieron gran acogida y ello se vió reflejado en el alto nivel de ocupación del escenario, que alcanzó un 87,6%; de destacar lo sucedido en el TJEG que con sólo cinco actividades en el mes d emarzo logró una ocupación del 77,8%.</t>
  </si>
  <si>
    <r>
      <rPr>
        <sz val="11"/>
        <color rgb="FF000000"/>
        <rFont val="Arial Narrow"/>
        <family val="2"/>
        <charset val="1"/>
      </rPr>
      <t xml:space="preserve">En el primer semestre se adelantaron varias acciones precontractuales para poder iniciar actividades de mantenimiento y dotación especializada; el personal técnico de los equipamientos adelantó acciones de revisión y limpieza a los equipos técnicos a cargo dentro de la competencia que les corresponde, y en este orden, algunos escenarios reportar el número de mantenimientos preventivos según el número de equipos a los que se les realiza la acción; de aclarar que este tipo de mantenimiento preventivo algunos escenarios lo hacen mensualmente y otros cada vez que termina una función. Por parte de infraestructura se continúan realizando acciones de mantenimiento para la conservación de los escenarios y en este sentido se enlista un importante número de acciones ejecutadas. Se está trabajando en una herramienta que permita determinar la manera de unificar e informar cuantitativamente </t>
    </r>
    <r>
      <rPr>
        <sz val="11"/>
        <color rgb="FF000000"/>
        <rFont val="Arial Narrow"/>
        <family val="2"/>
      </rPr>
      <t xml:space="preserve">con mayor precisión</t>
    </r>
    <r>
      <rPr>
        <sz val="11"/>
        <color rgb="FF000000"/>
        <rFont val="Arial Narrow"/>
        <family val="2"/>
        <charset val="1"/>
      </rPr>
      <t xml:space="preserve"> el reporte de la meta de las actividades de mantenimiento y dotación que se realiza en la SEC. Frente al tema de dotación el reporte de acciones esta relacionada con los procesos contractuales adelantados. En total se prepararon y presentaron dos (2) proyectos para gestionar recursos LEP y se adelantaron ocho (8) procesos precontractuales, que dada la complejidad que implican, terminado el primer semestre aún no se habían adjudicado. </t>
    </r>
  </si>
  <si>
    <t xml:space="preserve">El avance en la ejecución de los recursos gestionados irá en correspondencia a partir de la adjudicación de los contratos.</t>
  </si>
  <si>
    <t xml:space="preserve">El recaudo de este primer trimestre se generó por arrendamiento comercial del TJEG y venta de boletería de productos del TJEG, TEP y TMJMSD. Es de aclarar que los escenarios TMT y EM junto con el PCC ofrecen actividades de carácter gratuito, el aporte de ellos hacia esta meta esta relacionado con la gestión que hacen para lograr alianzas y conseguir recursos que les permite ampliar la oferta o mejorar la calidad de la misma. En el segundo trimestre hay una clara evidencia del incremento en el nivel de ingresos por recaudo, no obstante, es de mencionar la importante labor que se realiza en la SEC para gestionar recursos que permitan superar las cifras relacionadas con atención a públicos: número de actividades, asistencia y cobertura territorial.</t>
  </si>
  <si>
    <t xml:space="preserve">(*) RANGOS DE DESEMPEÑO ESPERADOS DEL AVANCE DE METAS (ACUMULADO CON CORTE TRIMESTRAL)</t>
  </si>
  <si>
    <t xml:space="preserve"> TRIMESTRE I</t>
  </si>
  <si>
    <t xml:space="preserve">45%≥x&gt;30%</t>
  </si>
  <si>
    <t xml:space="preserve">30%≥x&gt;10%</t>
  </si>
  <si>
    <t xml:space="preserve">10%≥x&gt;0%</t>
  </si>
  <si>
    <t xml:space="preserve">65%≥x&gt;55%</t>
  </si>
  <si>
    <t xml:space="preserve">55%≥x&gt;45%</t>
  </si>
  <si>
    <t xml:space="preserve">45%≥x&gt;0%</t>
  </si>
  <si>
    <t xml:space="preserve">100%≥x&gt;80%</t>
  </si>
  <si>
    <t xml:space="preserve">80%≥x&gt;65%</t>
  </si>
  <si>
    <t xml:space="preserve">65%≥x&gt;0%</t>
  </si>
  <si>
    <t xml:space="preserve">50%≥x&gt;35%</t>
  </si>
  <si>
    <t xml:space="preserve">35%≥x&gt;15%</t>
  </si>
  <si>
    <t xml:space="preserve">15%≥x&gt;0%</t>
  </si>
  <si>
    <t xml:space="preserve">65%≥x&gt;58%</t>
  </si>
  <si>
    <t xml:space="preserve">58%≥x&gt;50%</t>
  </si>
  <si>
    <t xml:space="preserve">50%≥x&gt;0%</t>
  </si>
  <si>
    <t xml:space="preserve">50%≥x&gt;40%</t>
  </si>
  <si>
    <t xml:space="preserve">40%≥x&gt;20%</t>
  </si>
  <si>
    <t xml:space="preserve">20%≥x&gt;0%</t>
  </si>
  <si>
    <t xml:space="preserve">75%≥x≥58%</t>
  </si>
  <si>
    <t xml:space="preserve">58%&gt;x&gt;40%</t>
  </si>
  <si>
    <t xml:space="preserve">40%≥x&gt;0%</t>
  </si>
  <si>
    <t xml:space="preserve">100%≥x&gt;88%</t>
  </si>
  <si>
    <t xml:space="preserve">88%≥x&gt;75%</t>
  </si>
  <si>
    <t xml:space="preserve">75%≥x&gt;0%</t>
  </si>
  <si>
    <t xml:space="preserve">Unidades de médida</t>
  </si>
  <si>
    <t xml:space="preserve">Periodicidad</t>
  </si>
  <si>
    <t xml:space="preserve">Tipo de Acción </t>
  </si>
  <si>
    <t xml:space="preserve">Tipo de indicador</t>
  </si>
  <si>
    <t xml:space="preserve">Tipo de medición</t>
  </si>
  <si>
    <t xml:space="preserve">Asistencias</t>
  </si>
  <si>
    <t xml:space="preserve">Mesual</t>
  </si>
  <si>
    <t xml:space="preserve">Acción Correctiva</t>
  </si>
  <si>
    <t xml:space="preserve">Insumos</t>
  </si>
  <si>
    <t xml:space="preserve">Economía</t>
  </si>
  <si>
    <t xml:space="preserve">Actividades de formación</t>
  </si>
  <si>
    <t xml:space="preserve">Acción Preventiva</t>
  </si>
  <si>
    <t xml:space="preserve">Procesos</t>
  </si>
  <si>
    <t xml:space="preserve">Eficiencia</t>
  </si>
  <si>
    <t xml:space="preserve">Seguidores</t>
  </si>
  <si>
    <t xml:space="preserve">Semestral</t>
  </si>
  <si>
    <t xml:space="preserve">Oportunidad de Mejora</t>
  </si>
  <si>
    <t xml:space="preserve">Productos</t>
  </si>
  <si>
    <t xml:space="preserve">Eficacia</t>
  </si>
  <si>
    <t xml:space="preserve">Hora</t>
  </si>
  <si>
    <t xml:space="preserve">No requiere acción</t>
  </si>
  <si>
    <t xml:space="preserve">Resultados</t>
  </si>
  <si>
    <t xml:space="preserve">Fase desarrollo de software</t>
  </si>
  <si>
    <t xml:space="preserve">Impactos</t>
  </si>
  <si>
    <t xml:space="preserve">Indice de satisfacción </t>
  </si>
  <si>
    <t xml:space="preserve">Porcentaje</t>
  </si>
  <si>
    <t xml:space="preserve">Dimensiones</t>
  </si>
  <si>
    <t xml:space="preserve">Políticas</t>
  </si>
  <si>
    <t xml:space="preserve">Objetivo Estratégico</t>
  </si>
  <si>
    <t xml:space="preserve">Proceso Institucional </t>
  </si>
  <si>
    <t xml:space="preserve">Proyectos</t>
  </si>
  <si>
    <t xml:space="preserve">Talento Humano</t>
  </si>
  <si>
    <t xml:space="preserve">Planeación Institucional</t>
  </si>
  <si>
    <r>
      <rPr>
        <sz val="11"/>
        <color rgb="FF000000"/>
        <rFont val="Arial Narrow"/>
        <family val="2"/>
        <charset val="1"/>
      </rPr>
      <t xml:space="preserve">1.</t>
    </r>
    <r>
      <rPr>
        <sz val="7"/>
        <color rgb="FF000000"/>
        <rFont val="Arial Narrow"/>
        <family val="2"/>
        <charset val="1"/>
      </rPr>
      <t xml:space="preserve">    </t>
    </r>
    <r>
      <rPr>
        <sz val="11"/>
        <color rgb="FF000000"/>
        <rFont val="Arial Narrow"/>
        <family val="2"/>
        <charset val="1"/>
      </rPr>
      <t xml:space="preserve">Priorizar la inversión en proyectos que promuevan oportunidades para la expresión y valoración de prácticas artísticas accesibles, incluyentes y participativas, y que reconozcan la diversidad cultural de la ciudad.</t>
    </r>
  </si>
  <si>
    <t xml:space="preserve">ES - Direccionamiento Estratégico Institucional </t>
  </si>
  <si>
    <t xml:space="preserve">982 - Formación artística en la escuela y la ciudad</t>
  </si>
  <si>
    <t xml:space="preserve">Direccionamiento Estratégico y planeación</t>
  </si>
  <si>
    <t xml:space="preserve">Gestión presupuestal y eficiencia del gasto público</t>
  </si>
  <si>
    <r>
      <rPr>
        <sz val="11"/>
        <rFont val="Arial Narrow"/>
        <family val="2"/>
        <charset val="1"/>
      </rPr>
      <t xml:space="preserve">2.</t>
    </r>
    <r>
      <rPr>
        <sz val="7"/>
        <rFont val="Arial Narrow"/>
        <family val="2"/>
        <charset val="1"/>
      </rPr>
      <t xml:space="preserve">    </t>
    </r>
    <r>
      <rPr>
        <sz val="11"/>
        <rFont val="Arial Narrow"/>
        <family val="2"/>
        <charset val="1"/>
      </rPr>
      <t xml:space="preserve">Mejorar las condiciones para el desarrollo de las prácticas artísticas en los territorios urbanos y rurales de la ciudad, a través de la consolidación de una red de escenarios, convencionales y no convencionales, enfocando su campo de acción en las zonas menos atendidas.</t>
    </r>
  </si>
  <si>
    <t xml:space="preserve">ES - Gestión de Tecnologías de la Información y las Comunicaciones</t>
  </si>
  <si>
    <t xml:space="preserve">985 - Emprendimiento artístico y empleo del artista</t>
  </si>
  <si>
    <t xml:space="preserve">Gestión con valores para resultados</t>
  </si>
  <si>
    <t xml:space="preserve">Talento humano</t>
  </si>
  <si>
    <r>
      <rPr>
        <sz val="11"/>
        <color rgb="FF000000"/>
        <rFont val="Arial Narrow"/>
        <family val="2"/>
        <charset val="1"/>
      </rPr>
      <t xml:space="preserve">3.</t>
    </r>
    <r>
      <rPr>
        <sz val="7"/>
        <color rgb="FF000000"/>
        <rFont val="Arial Narrow"/>
        <family val="2"/>
        <charset val="1"/>
      </rPr>
      <t xml:space="preserve">    </t>
    </r>
    <r>
      <rPr>
        <sz val="11"/>
        <color rgb="FF000000"/>
        <rFont val="Arial Narrow"/>
        <family val="2"/>
        <charset val="1"/>
      </rPr>
      <t xml:space="preserve">Fomentar la integración del campo artístico con otros saberes y disciplinas para enriquecer la práctica artística, contribuir a la sostenibilidad del campo, y generar innovación. </t>
    </r>
  </si>
  <si>
    <t xml:space="preserve">ES - Gestión Estratégica de Comunicaciones</t>
  </si>
  <si>
    <t xml:space="preserve">993 - Experiencias artísticas para la primera infancia</t>
  </si>
  <si>
    <t xml:space="preserve">Evaluación de resultados</t>
  </si>
  <si>
    <t xml:space="preserve">Integridad</t>
  </si>
  <si>
    <r>
      <rPr>
        <sz val="11"/>
        <color rgb="FF000000"/>
        <rFont val="Arial Narrow"/>
        <family val="2"/>
        <charset val="1"/>
      </rPr>
      <t xml:space="preserve">4.</t>
    </r>
    <r>
      <rPr>
        <sz val="7"/>
        <color rgb="FF000000"/>
        <rFont val="Arial Narrow"/>
        <family val="2"/>
        <charset val="1"/>
      </rPr>
      <t xml:space="preserve">    </t>
    </r>
    <r>
      <rPr>
        <sz val="11"/>
        <color rgb="FF000000"/>
        <rFont val="Arial Narrow"/>
        <family val="2"/>
        <charset val="1"/>
      </rPr>
      <t xml:space="preserve">Fortalecer las estrategias de comunicación, difusión y divulgación de la oferta institucional y de otros agentes del campo artístico, a través de medios masivos, alternativos y comunitarios, para alcanzar y fidelizar los grupos de interés de la entidad.</t>
    </r>
  </si>
  <si>
    <t xml:space="preserve">ES - Gestión del Servicio a la ciudadanía</t>
  </si>
  <si>
    <t xml:space="preserve">996 - Integración entre el arte, la cultura científica, la tecnología y la ciudad</t>
  </si>
  <si>
    <t xml:space="preserve">Información y Comunicación </t>
  </si>
  <si>
    <t xml:space="preserve">Transparencia, acceso a la información pública y lucha contra la corrupción</t>
  </si>
  <si>
    <r>
      <rPr>
        <sz val="11"/>
        <color rgb="FF000000"/>
        <rFont val="Arial Narrow"/>
        <family val="2"/>
        <charset val="1"/>
      </rPr>
      <t xml:space="preserve">5.</t>
    </r>
    <r>
      <rPr>
        <sz val="7"/>
        <color rgb="FF000000"/>
        <rFont val="Arial Narrow"/>
        <family val="2"/>
        <charset val="1"/>
      </rPr>
      <t xml:space="preserve">    </t>
    </r>
    <r>
      <rPr>
        <sz val="11"/>
        <color rgb="FF000000"/>
        <rFont val="Arial Narrow"/>
        <family val="2"/>
        <charset val="1"/>
      </rPr>
      <t xml:space="preserve">Propiciar dinámicas de gestión de conocimiento que permitan generar y analizar información del campo artístico, medir el impacto de las artes en la ciudad y evaluar el desempeño institucional.</t>
    </r>
  </si>
  <si>
    <t xml:space="preserve">ES - Gestión de Conocimiento</t>
  </si>
  <si>
    <t xml:space="preserve">998 - Fortalecimiento de la gestión institucional, comunicaciones  y servicio al ciudadano</t>
  </si>
  <si>
    <t xml:space="preserve">Gestión del Conocimiento y la Innovación</t>
  </si>
  <si>
    <t xml:space="preserve">Fortalecimiento organizacional y simplificación de procesos</t>
  </si>
  <si>
    <r>
      <rPr>
        <sz val="11"/>
        <color rgb="FF000000"/>
        <rFont val="Arial Narrow"/>
        <family val="2"/>
        <charset val="1"/>
      </rPr>
      <t xml:space="preserve">6.</t>
    </r>
    <r>
      <rPr>
        <sz val="7"/>
        <color rgb="FF000000"/>
        <rFont val="Arial Narrow"/>
        <family val="2"/>
        <charset val="1"/>
      </rPr>
      <t xml:space="preserve">    </t>
    </r>
    <r>
      <rPr>
        <sz val="11"/>
        <color rgb="FF000000"/>
        <rFont val="Arial Narrow"/>
        <family val="2"/>
        <charset val="1"/>
      </rPr>
      <t xml:space="preserve">Propender por el establecimiento de relaciones laborales y contractuales armónicas, colaborativas y constructivas en el equipo de trabajo que refuercen su compromiso, identidad y convicción frente a la labor desarrollada en la entidad.</t>
    </r>
  </si>
  <si>
    <t xml:space="preserve">MI - Gestión de Formación en las prácticas artísticas</t>
  </si>
  <si>
    <t xml:space="preserve">Control Interno</t>
  </si>
  <si>
    <t xml:space="preserve">Servicio al ciudadano</t>
  </si>
  <si>
    <r>
      <rPr>
        <sz val="11"/>
        <color rgb="FF000000"/>
        <rFont val="Arial Narrow"/>
        <family val="2"/>
        <charset val="1"/>
      </rPr>
      <t xml:space="preserve">7.</t>
    </r>
    <r>
      <rPr>
        <sz val="7"/>
        <color rgb="FF000000"/>
        <rFont val="Arial Narrow"/>
        <family val="2"/>
        <charset val="1"/>
      </rPr>
      <t xml:space="preserve">    </t>
    </r>
    <r>
      <rPr>
        <sz val="11"/>
        <color rgb="FF000000"/>
        <rFont val="Arial Narrow"/>
        <family val="2"/>
        <charset val="1"/>
      </rPr>
      <t xml:space="preserve">Implementar un modelo de gestión que facilite la articulación de los procesos institucionales, alineándolos a la misión del Idartes y las demandas de la ciudadanía y del sector.</t>
    </r>
  </si>
  <si>
    <t xml:space="preserve">MI - Gestión de Circulación de las prácticas artísticas</t>
  </si>
  <si>
    <t xml:space="preserve">1000 - Fomento a las prácticas artísticas en todas sus dimensiones</t>
  </si>
  <si>
    <t xml:space="preserve">Participación ciudadana en la gestión pública</t>
  </si>
  <si>
    <t xml:space="preserve">MI - Gestión integral de espacios culturales</t>
  </si>
  <si>
    <t xml:space="preserve">1010 - Construcción y sostenimiento de la infraestructura para las Artes</t>
  </si>
  <si>
    <t xml:space="preserve">Racionalización de trámites</t>
  </si>
  <si>
    <t xml:space="preserve">MI - Gestión de Fomento de las prácticas artísticas</t>
  </si>
  <si>
    <t xml:space="preserve">1017 - Arte para la transformación social: Prácticas artísticas incluyentes, descentralizadas y al servicio de la comunidad</t>
  </si>
  <si>
    <t xml:space="preserve">Requiere Acción de Mejoramiento</t>
  </si>
  <si>
    <t xml:space="preserve">Gestión documental</t>
  </si>
  <si>
    <t xml:space="preserve">MI - Gestión de participación y organización del sector artístico</t>
  </si>
  <si>
    <t xml:space="preserve">Si</t>
  </si>
  <si>
    <t xml:space="preserve">Gobierno Digital</t>
  </si>
  <si>
    <t xml:space="preserve">TR - Gestión Jurídica</t>
  </si>
  <si>
    <t xml:space="preserve">No</t>
  </si>
  <si>
    <t xml:space="preserve">Seguridad Digital</t>
  </si>
  <si>
    <t xml:space="preserve">TR - Gestión de Talento Humano</t>
  </si>
  <si>
    <t xml:space="preserve">Defensa jurídica</t>
  </si>
  <si>
    <t xml:space="preserve">TR - Gestión Documental</t>
  </si>
  <si>
    <t xml:space="preserve">Gestión del conocimiento y la innovación</t>
  </si>
  <si>
    <t xml:space="preserve">TR - Gestión de Bienes, servicio y planta física</t>
  </si>
  <si>
    <t xml:space="preserve">Control interno</t>
  </si>
  <si>
    <t xml:space="preserve">TR - Gestión Financiera</t>
  </si>
  <si>
    <t xml:space="preserve">Seguimiento y evaluación del desempeño institucional</t>
  </si>
  <si>
    <t xml:space="preserve">EM - Control y Evaluación institucional </t>
  </si>
  <si>
    <t xml:space="preserve">EM - Gestión Integral para la mejora continua</t>
  </si>
  <si>
    <t xml:space="preserve">VIGENCIA</t>
  </si>
  <si>
    <t xml:space="preserve">DEPENDENCIA</t>
  </si>
  <si>
    <t xml:space="preserve">Dirección General</t>
  </si>
  <si>
    <t xml:space="preserve">Oficina Asesora de Planeación</t>
  </si>
  <si>
    <t xml:space="preserve">Oficina Asesora Jurídica</t>
  </si>
  <si>
    <t xml:space="preserve">Área de Control Interno</t>
  </si>
  <si>
    <t xml:space="preserve">Área de Comunicaciones </t>
  </si>
  <si>
    <t xml:space="preserve">Subdirección de las Artes</t>
  </si>
  <si>
    <t xml:space="preserve">Área de Convocatorias</t>
  </si>
  <si>
    <t xml:space="preserve">Área de Producción </t>
  </si>
  <si>
    <t xml:space="preserve">Gerencia de Artes Audiovisuales</t>
  </si>
  <si>
    <t xml:space="preserve">Gerencia de Arte Dramático</t>
  </si>
  <si>
    <t xml:space="preserve">Gerencia de Artes Plásticas y Visuales</t>
  </si>
  <si>
    <t xml:space="preserve">Gerencia de Danza</t>
  </si>
  <si>
    <t xml:space="preserve">Gerencia de Literatura</t>
  </si>
  <si>
    <t xml:space="preserve">Gerencia de Música</t>
  </si>
  <si>
    <t xml:space="preserve">Subdirección de Formación Artística</t>
  </si>
  <si>
    <t xml:space="preserve">NIDOS</t>
  </si>
  <si>
    <t xml:space="preserve">CREA</t>
  </si>
  <si>
    <t xml:space="preserve">Subdirección de Equipamientos Culturales</t>
  </si>
  <si>
    <t xml:space="preserve">Gerencia de Escenarios</t>
  </si>
  <si>
    <t xml:space="preserve">Subdirección Administrativa y Financiera</t>
  </si>
  <si>
    <t xml:space="preserve">Área de Almacén</t>
  </si>
  <si>
    <t xml:space="preserve">Área de Atención al Ciudadano</t>
  </si>
  <si>
    <t xml:space="preserve">Área de Gestión Documental</t>
  </si>
  <si>
    <t xml:space="preserve">Área de Contabilidad</t>
  </si>
  <si>
    <t xml:space="preserve">Área de Mantenimiento</t>
  </si>
  <si>
    <t xml:space="preserve">Área de Presupuesto</t>
  </si>
  <si>
    <t xml:space="preserve">Área de Servicios Generales</t>
  </si>
  <si>
    <t xml:space="preserve">Área de Tesorería</t>
  </si>
  <si>
    <t xml:space="preserve">Área de TIC</t>
  </si>
</sst>
</file>

<file path=xl/styles.xml><?xml version="1.0" encoding="utf-8"?>
<styleSheet xmlns="http://schemas.openxmlformats.org/spreadsheetml/2006/main">
  <numFmts count="9">
    <numFmt numFmtId="164" formatCode="General"/>
    <numFmt numFmtId="165" formatCode="D\.M"/>
    <numFmt numFmtId="166" formatCode="#,##0"/>
    <numFmt numFmtId="167" formatCode="[$$]#,##0"/>
    <numFmt numFmtId="168" formatCode="0.0%"/>
    <numFmt numFmtId="169" formatCode="0%"/>
    <numFmt numFmtId="170" formatCode="0.0000000000%"/>
    <numFmt numFmtId="171" formatCode="0.00%"/>
    <numFmt numFmtId="172" formatCode="0.00"/>
  </numFmts>
  <fonts count="23">
    <font>
      <sz val="11"/>
      <color rgb="FF000000"/>
      <name val="Calibri"/>
      <family val="0"/>
      <charset val="1"/>
    </font>
    <font>
      <sz val="10"/>
      <name val="Arial"/>
      <family val="0"/>
    </font>
    <font>
      <sz val="10"/>
      <name val="Arial"/>
      <family val="0"/>
    </font>
    <font>
      <sz val="10"/>
      <name val="Arial"/>
      <family val="0"/>
    </font>
    <font>
      <sz val="11"/>
      <color rgb="FF000000"/>
      <name val="Arial Narrow"/>
      <family val="2"/>
      <charset val="1"/>
    </font>
    <font>
      <b val="true"/>
      <sz val="11"/>
      <color rgb="FF000000"/>
      <name val="Arial Narrow"/>
      <family val="2"/>
      <charset val="1"/>
    </font>
    <font>
      <b val="true"/>
      <sz val="11"/>
      <name val="Arial Narrow"/>
      <family val="2"/>
      <charset val="1"/>
    </font>
    <font>
      <sz val="11"/>
      <color rgb="FFFF0000"/>
      <name val="Arial Narrow"/>
      <family val="2"/>
      <charset val="1"/>
    </font>
    <font>
      <sz val="11"/>
      <name val="Arial Narrow"/>
      <family val="2"/>
      <charset val="1"/>
    </font>
    <font>
      <u val="single"/>
      <sz val="11"/>
      <color rgb="FFFFFFFF"/>
      <name val="Calibri"/>
      <family val="2"/>
      <charset val="1"/>
    </font>
    <font>
      <u val="single"/>
      <sz val="11"/>
      <name val="Calibri"/>
      <family val="2"/>
      <charset val="1"/>
    </font>
    <font>
      <sz val="11"/>
      <color rgb="FF000000"/>
      <name val="Calibri"/>
      <family val="2"/>
      <charset val="1"/>
    </font>
    <font>
      <sz val="11"/>
      <color rgb="FF9900FF"/>
      <name val="Arial Narrow"/>
      <family val="2"/>
      <charset val="1"/>
    </font>
    <font>
      <b val="true"/>
      <sz val="11"/>
      <name val="Calibri"/>
      <family val="2"/>
      <charset val="1"/>
    </font>
    <font>
      <sz val="11"/>
      <name val="Calibri"/>
      <family val="2"/>
      <charset val="1"/>
    </font>
    <font>
      <b val="true"/>
      <sz val="9"/>
      <color rgb="FF000000"/>
      <name val="Tahoma"/>
      <family val="2"/>
      <charset val="1"/>
    </font>
    <font>
      <sz val="9"/>
      <color rgb="FF000000"/>
      <name val="Tahoma"/>
      <family val="2"/>
      <charset val="1"/>
    </font>
    <font>
      <sz val="11"/>
      <color rgb="FF9C0006"/>
      <name val="Calibri"/>
      <family val="2"/>
      <charset val="1"/>
    </font>
    <font>
      <sz val="10"/>
      <color rgb="FF000000"/>
      <name val="Arial Narrow"/>
      <family val="2"/>
      <charset val="1"/>
    </font>
    <font>
      <sz val="11"/>
      <color rgb="FF000000"/>
      <name val="Arial Narrow"/>
      <family val="2"/>
    </font>
    <font>
      <b val="true"/>
      <sz val="14"/>
      <color rgb="FF000000"/>
      <name val="Arial Narrow"/>
      <family val="2"/>
      <charset val="1"/>
    </font>
    <font>
      <sz val="7"/>
      <color rgb="FF000000"/>
      <name val="Arial Narrow"/>
      <family val="2"/>
      <charset val="1"/>
    </font>
    <font>
      <sz val="7"/>
      <name val="Arial Narrow"/>
      <family val="2"/>
      <charset val="1"/>
    </font>
  </fonts>
  <fills count="23">
    <fill>
      <patternFill patternType="none"/>
    </fill>
    <fill>
      <patternFill patternType="gray125"/>
    </fill>
    <fill>
      <patternFill patternType="solid">
        <fgColor rgb="FFFFC7CE"/>
        <bgColor rgb="FFEAD1DC"/>
      </patternFill>
    </fill>
    <fill>
      <patternFill patternType="solid">
        <fgColor rgb="FF6D9EEB"/>
        <bgColor rgb="FF8E7CC3"/>
      </patternFill>
    </fill>
    <fill>
      <patternFill patternType="solid">
        <fgColor rgb="FFFFFFFF"/>
        <bgColor rgb="FFFBFBFE"/>
      </patternFill>
    </fill>
    <fill>
      <patternFill patternType="solid">
        <fgColor rgb="FFA4C2F4"/>
        <bgColor rgb="FFC9DAF8"/>
      </patternFill>
    </fill>
    <fill>
      <patternFill patternType="solid">
        <fgColor rgb="FFC9DAF8"/>
        <bgColor rgb="FFD9D2E9"/>
      </patternFill>
    </fill>
    <fill>
      <patternFill patternType="solid">
        <fgColor rgb="FFF3F3F3"/>
        <bgColor rgb="FFFBFBFE"/>
      </patternFill>
    </fill>
    <fill>
      <patternFill patternType="solid">
        <fgColor rgb="FFC27BA0"/>
        <bgColor rgb="FFE06666"/>
      </patternFill>
    </fill>
    <fill>
      <patternFill patternType="solid">
        <fgColor rgb="FFEAD1DC"/>
        <bgColor rgb="FFD9D2E9"/>
      </patternFill>
    </fill>
    <fill>
      <patternFill patternType="solid">
        <fgColor rgb="FFF6B26B"/>
        <bgColor rgb="FFF9CB9C"/>
      </patternFill>
    </fill>
    <fill>
      <patternFill patternType="solid">
        <fgColor rgb="FFFCE5CD"/>
        <bgColor rgb="FFFBE5D6"/>
      </patternFill>
    </fill>
    <fill>
      <patternFill patternType="solid">
        <fgColor rgb="FFD5A6BD"/>
        <bgColor rgb="FFAEABAB"/>
      </patternFill>
    </fill>
    <fill>
      <patternFill patternType="solid">
        <fgColor rgb="FF8E7CC3"/>
        <bgColor rgb="FFC27BA0"/>
      </patternFill>
    </fill>
    <fill>
      <patternFill patternType="solid">
        <fgColor rgb="FFD9D2E9"/>
        <bgColor rgb="FFEAD1DC"/>
      </patternFill>
    </fill>
    <fill>
      <patternFill patternType="solid">
        <fgColor rgb="FFD9EAD3"/>
        <bgColor rgb="FFF3F3F3"/>
      </patternFill>
    </fill>
    <fill>
      <patternFill patternType="solid">
        <fgColor rgb="FFFF0000"/>
        <bgColor rgb="FF9C0006"/>
      </patternFill>
    </fill>
    <fill>
      <patternFill patternType="solid">
        <fgColor rgb="FFFBE5D6"/>
        <bgColor rgb="FFFCE5CD"/>
      </patternFill>
    </fill>
    <fill>
      <patternFill patternType="solid">
        <fgColor rgb="FFF9CB9C"/>
        <bgColor rgb="FFFFC7CE"/>
      </patternFill>
    </fill>
    <fill>
      <patternFill patternType="solid">
        <fgColor rgb="FF64BF7C"/>
        <bgColor rgb="FF339966"/>
      </patternFill>
    </fill>
    <fill>
      <patternFill patternType="solid">
        <fgColor rgb="FFFFD965"/>
        <bgColor rgb="FFF9CB9C"/>
      </patternFill>
    </fill>
    <fill>
      <patternFill patternType="solid">
        <fgColor rgb="FFE06666"/>
        <bgColor rgb="FFC27BA0"/>
      </patternFill>
    </fill>
    <fill>
      <patternFill patternType="solid">
        <fgColor rgb="FFFBFBFE"/>
        <bgColor rgb="FFFFFFFF"/>
      </patternFill>
    </fill>
  </fills>
  <borders count="59">
    <border diagonalUp="false" diagonalDown="false">
      <left/>
      <right/>
      <top/>
      <bottom/>
      <diagonal/>
    </border>
    <border diagonalUp="false" diagonalDown="false">
      <left style="thin"/>
      <right/>
      <top style="thin"/>
      <bottom/>
      <diagonal/>
    </border>
    <border diagonalUp="false" diagonalDown="false">
      <left style="thin"/>
      <right style="thin"/>
      <top style="thin"/>
      <bottom style="thin"/>
      <diagonal/>
    </border>
    <border diagonalUp="false" diagonalDown="false">
      <left style="thin"/>
      <right/>
      <top style="thin"/>
      <bottom style="thin"/>
      <diagonal/>
    </border>
    <border diagonalUp="false" diagonalDown="false">
      <left style="thin"/>
      <right style="thin"/>
      <top style="thin"/>
      <bottom/>
      <diagonal/>
    </border>
    <border diagonalUp="false" diagonalDown="false">
      <left/>
      <right style="hair"/>
      <top style="thin"/>
      <bottom style="thin"/>
      <diagonal/>
    </border>
    <border diagonalUp="false" diagonalDown="false">
      <left style="hair"/>
      <right/>
      <top style="thin"/>
      <bottom style="thin"/>
      <diagonal/>
    </border>
    <border diagonalUp="false" diagonalDown="false">
      <left style="hair"/>
      <right style="hair"/>
      <top style="thin"/>
      <bottom style="thin"/>
      <diagonal/>
    </border>
    <border diagonalUp="false" diagonalDown="false">
      <left style="hair"/>
      <right style="thin"/>
      <top style="thin"/>
      <bottom style="thin"/>
      <diagonal/>
    </border>
    <border diagonalUp="false" diagonalDown="false">
      <left/>
      <right style="hair"/>
      <top/>
      <bottom style="thin"/>
      <diagonal/>
    </border>
    <border diagonalUp="false" diagonalDown="false">
      <left style="hair"/>
      <right style="hair"/>
      <top/>
      <bottom/>
      <diagonal/>
    </border>
    <border diagonalUp="false" diagonalDown="false">
      <left style="hair"/>
      <right style="thin"/>
      <top/>
      <bottom/>
      <diagonal/>
    </border>
    <border diagonalUp="false" diagonalDown="false">
      <left/>
      <right style="hair"/>
      <top style="thin"/>
      <bottom style="hair"/>
      <diagonal/>
    </border>
    <border diagonalUp="false" diagonalDown="false">
      <left style="hair"/>
      <right style="hair"/>
      <top style="thin"/>
      <bottom style="hair"/>
      <diagonal/>
    </border>
    <border diagonalUp="false" diagonalDown="false">
      <left/>
      <right style="hair"/>
      <top style="hair"/>
      <bottom style="thin"/>
      <diagonal/>
    </border>
    <border diagonalUp="false" diagonalDown="false">
      <left style="hair"/>
      <right style="hair"/>
      <top/>
      <bottom style="thin"/>
      <diagonal/>
    </border>
    <border diagonalUp="false" diagonalDown="false">
      <left style="thin"/>
      <right/>
      <top/>
      <bottom style="thin"/>
      <diagonal/>
    </border>
    <border diagonalUp="false" diagonalDown="false">
      <left style="thin"/>
      <right style="hair"/>
      <top style="thin"/>
      <bottom style="hair"/>
      <diagonal/>
    </border>
    <border diagonalUp="false" diagonalDown="false">
      <left style="hair"/>
      <right style="hair"/>
      <top/>
      <bottom style="hair"/>
      <diagonal/>
    </border>
    <border diagonalUp="false" diagonalDown="false">
      <left style="hair"/>
      <right style="thin"/>
      <top/>
      <bottom style="hair"/>
      <diagonal/>
    </border>
    <border diagonalUp="false" diagonalDown="false">
      <left style="thin"/>
      <right style="hair"/>
      <top style="hair"/>
      <bottom style="hair"/>
      <diagonal/>
    </border>
    <border diagonalUp="false" diagonalDown="false">
      <left style="hair"/>
      <right style="hair"/>
      <top style="hair"/>
      <bottom style="hair"/>
      <diagonal/>
    </border>
    <border diagonalUp="false" diagonalDown="false">
      <left style="thin"/>
      <right style="hair"/>
      <top style="hair"/>
      <bottom style="thin"/>
      <diagonal/>
    </border>
    <border diagonalUp="false" diagonalDown="false">
      <left style="hair"/>
      <right style="hair"/>
      <top style="hair"/>
      <bottom/>
      <diagonal/>
    </border>
    <border diagonalUp="false" diagonalDown="false">
      <left style="hair"/>
      <right style="hair"/>
      <top style="hair"/>
      <bottom style="thin"/>
      <diagonal/>
    </border>
    <border diagonalUp="false" diagonalDown="false">
      <left style="hair"/>
      <right style="thin"/>
      <top/>
      <bottom style="thin"/>
      <diagonal/>
    </border>
    <border diagonalUp="false" diagonalDown="false">
      <left/>
      <right style="hair"/>
      <top style="hair"/>
      <bottom style="hair"/>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style="thin"/>
      <bottom style="thin"/>
      <diagonal/>
    </border>
    <border diagonalUp="false" diagonalDown="false">
      <left style="thin"/>
      <right style="thin"/>
      <top/>
      <bottom/>
      <diagonal/>
    </border>
    <border diagonalUp="false" diagonalDown="false">
      <left/>
      <right/>
      <top style="thin"/>
      <bottom style="thin"/>
      <diagonal/>
    </border>
    <border diagonalUp="false" diagonalDown="false">
      <left/>
      <right style="thin"/>
      <top/>
      <bottom/>
      <diagonal/>
    </border>
    <border diagonalUp="false" diagonalDown="false">
      <left/>
      <right style="thin"/>
      <top style="thin"/>
      <bottom/>
      <diagonal/>
    </border>
    <border diagonalUp="false" diagonalDown="false">
      <left style="double"/>
      <right style="thin"/>
      <top style="double"/>
      <bottom/>
      <diagonal/>
    </border>
    <border diagonalUp="false" diagonalDown="false">
      <left style="thin"/>
      <right style="thin"/>
      <top style="double"/>
      <bottom/>
      <diagonal/>
    </border>
    <border diagonalUp="false" diagonalDown="false">
      <left style="thin"/>
      <right style="double"/>
      <top style="double"/>
      <bottom/>
      <diagonal/>
    </border>
    <border diagonalUp="false" diagonalDown="false">
      <left style="double"/>
      <right style="thin"/>
      <top style="thin"/>
      <bottom style="thin"/>
      <diagonal/>
    </border>
    <border diagonalUp="false" diagonalDown="false">
      <left style="thin"/>
      <right style="double"/>
      <top style="thin"/>
      <bottom style="thin"/>
      <diagonal/>
    </border>
    <border diagonalUp="false" diagonalDown="false">
      <left style="double"/>
      <right style="thin"/>
      <top style="thin"/>
      <bottom/>
      <diagonal/>
    </border>
    <border diagonalUp="false" diagonalDown="false">
      <left style="thin"/>
      <right style="double"/>
      <top style="thin"/>
      <bottom/>
      <diagonal/>
    </border>
    <border diagonalUp="false" diagonalDown="false">
      <left style="double"/>
      <right style="thin"/>
      <top style="thin"/>
      <bottom style="double"/>
      <diagonal/>
    </border>
    <border diagonalUp="false" diagonalDown="false">
      <left style="thin"/>
      <right style="thin"/>
      <top style="thin"/>
      <bottom style="double"/>
      <diagonal/>
    </border>
    <border diagonalUp="false" diagonalDown="false">
      <left style="thin"/>
      <right style="double"/>
      <top style="thin"/>
      <bottom style="double"/>
      <diagonal/>
    </border>
    <border diagonalUp="false" diagonalDown="false">
      <left style="thin">
        <color rgb="FFAEABAB"/>
      </left>
      <right style="thin">
        <color rgb="FFAEABAB"/>
      </right>
      <top style="thin"/>
      <bottom style="thin">
        <color rgb="FFAEABAB"/>
      </bottom>
      <diagonal/>
    </border>
    <border diagonalUp="false" diagonalDown="false">
      <left/>
      <right/>
      <top style="thin"/>
      <bottom/>
      <diagonal/>
    </border>
    <border diagonalUp="false" diagonalDown="false">
      <left style="thin">
        <color rgb="FFAEABAB"/>
      </left>
      <right/>
      <top style="thin"/>
      <bottom/>
      <diagonal/>
    </border>
    <border diagonalUp="false" diagonalDown="false">
      <left style="thin">
        <color rgb="FFAEABAB"/>
      </left>
      <right/>
      <top/>
      <bottom/>
      <diagonal/>
    </border>
    <border diagonalUp="false" diagonalDown="false">
      <left style="thin"/>
      <right style="thin">
        <color rgb="FFAEABAB"/>
      </right>
      <top style="thin">
        <color rgb="FFAEABAB"/>
      </top>
      <bottom style="thin">
        <color rgb="FFAEABAB"/>
      </bottom>
      <diagonal/>
    </border>
    <border diagonalUp="false" diagonalDown="false">
      <left/>
      <right style="thin">
        <color rgb="FFAEABAB"/>
      </right>
      <top style="thin">
        <color rgb="FFAEABAB"/>
      </top>
      <bottom style="thin">
        <color rgb="FFAEABAB"/>
      </bottom>
      <diagonal/>
    </border>
    <border diagonalUp="false" diagonalDown="false">
      <left style="thin">
        <color rgb="FFAEABAB"/>
      </left>
      <right style="thin">
        <color rgb="FFAEABAB"/>
      </right>
      <top style="thin">
        <color rgb="FFAEABAB"/>
      </top>
      <bottom/>
      <diagonal/>
    </border>
    <border diagonalUp="false" diagonalDown="false">
      <left style="thin">
        <color rgb="FFAEABAB"/>
      </left>
      <right/>
      <top style="thin">
        <color rgb="FFAEABAB"/>
      </top>
      <bottom style="thin">
        <color rgb="FFAEABAB"/>
      </bottom>
      <diagonal/>
    </border>
    <border diagonalUp="false" diagonalDown="false">
      <left style="thin">
        <color rgb="FFAEABAB"/>
      </left>
      <right/>
      <top style="thin">
        <color rgb="FFAEABAB"/>
      </top>
      <bottom/>
      <diagonal/>
    </border>
    <border diagonalUp="false" diagonalDown="false">
      <left/>
      <right style="thin">
        <color rgb="FFAEABAB"/>
      </right>
      <top style="thin">
        <color rgb="FFAEABAB"/>
      </top>
      <bottom/>
      <diagonal/>
    </border>
    <border diagonalUp="false" diagonalDown="false">
      <left style="thin">
        <color rgb="FFAEABAB"/>
      </left>
      <right style="thin">
        <color rgb="FFAEABAB"/>
      </right>
      <top style="thin">
        <color rgb="FFAEABAB"/>
      </top>
      <bottom style="thin">
        <color rgb="FFAEABAB"/>
      </bottom>
      <diagonal/>
    </border>
    <border diagonalUp="false" diagonalDown="false">
      <left style="thin"/>
      <right/>
      <top style="thin">
        <color rgb="FFAEABAB"/>
      </top>
      <bottom style="thin">
        <color rgb="FFAEABAB"/>
      </bottom>
      <diagonal/>
    </border>
    <border diagonalUp="false" diagonalDown="false">
      <left/>
      <right/>
      <top style="thin">
        <color rgb="FFAEABAB"/>
      </top>
      <bottom/>
      <diagonal/>
    </border>
    <border diagonalUp="false" diagonalDown="false">
      <left style="thin">
        <color rgb="FFAEABAB"/>
      </left>
      <right style="thin">
        <color rgb="FFAEABAB"/>
      </right>
      <top/>
      <bottom style="thin">
        <color rgb="FFAEABAB"/>
      </bottom>
      <diagonal/>
    </border>
    <border diagonalUp="false" diagonalDown="false">
      <left style="thin">
        <color rgb="FFAEABAB"/>
      </left>
      <right style="thin">
        <color rgb="FFAEABAB"/>
      </right>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9" fontId="11" fillId="0" borderId="0" applyFont="true" applyBorder="false" applyAlignment="true" applyProtection="false">
      <alignment horizontal="general" vertical="bottom" textRotation="0" wrapText="false" indent="0" shrinkToFit="false"/>
    </xf>
    <xf numFmtId="164" fontId="17" fillId="2" borderId="0" applyFont="true" applyBorder="false" applyAlignment="true" applyProtection="false">
      <alignment horizontal="general" vertical="bottom" textRotation="0" wrapText="false" indent="0" shrinkToFit="false"/>
    </xf>
  </cellStyleXfs>
  <cellXfs count="212">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4" fillId="0" borderId="1" xfId="0" applyFont="true" applyBorder="true" applyAlignment="true" applyProtection="false">
      <alignment horizontal="center" vertical="bottom" textRotation="0" wrapText="false" indent="0" shrinkToFit="false"/>
      <protection locked="true" hidden="false"/>
    </xf>
    <xf numFmtId="164" fontId="5"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left" vertical="center" textRotation="0" wrapText="false" indent="0" shrinkToFit="false"/>
      <protection locked="true" hidden="false"/>
    </xf>
    <xf numFmtId="164" fontId="4" fillId="0" borderId="2" xfId="0" applyFont="true" applyBorder="true" applyAlignment="true" applyProtection="false">
      <alignment horizontal="center" vertical="bottom" textRotation="0" wrapText="false" indent="0" shrinkToFit="false"/>
      <protection locked="true" hidden="false"/>
    </xf>
    <xf numFmtId="164" fontId="6" fillId="3"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left"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left" vertical="center" textRotation="0" wrapText="true" indent="0" shrinkToFit="false"/>
      <protection locked="true" hidden="false"/>
    </xf>
    <xf numFmtId="164" fontId="4" fillId="0" borderId="2" xfId="0" applyFont="true" applyBorder="true" applyAlignment="true" applyProtection="false">
      <alignment horizontal="center" vertical="center" textRotation="0" wrapText="true" indent="0" shrinkToFit="false"/>
      <protection locked="true" hidden="false"/>
    </xf>
    <xf numFmtId="164" fontId="5" fillId="3" borderId="3"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center" vertical="center" textRotation="0" wrapText="true" indent="0" shrinkToFit="false"/>
      <protection locked="true" hidden="false"/>
    </xf>
    <xf numFmtId="164" fontId="5" fillId="3" borderId="2" xfId="0" applyFont="true" applyBorder="true" applyAlignment="true" applyProtection="false">
      <alignment horizontal="center" vertical="center" textRotation="0" wrapText="false" indent="0" shrinkToFit="false"/>
      <protection locked="true" hidden="false"/>
    </xf>
    <xf numFmtId="164" fontId="5" fillId="3" borderId="1" xfId="0" applyFont="true" applyBorder="true" applyAlignment="true" applyProtection="false">
      <alignment horizontal="center" vertical="center" textRotation="0" wrapText="false" indent="0" shrinkToFit="false"/>
      <protection locked="true" hidden="false"/>
    </xf>
    <xf numFmtId="164" fontId="6" fillId="5" borderId="4" xfId="0" applyFont="true" applyBorder="true" applyAlignment="true" applyProtection="false">
      <alignment horizontal="center" vertical="center" textRotation="0" wrapText="true" indent="0" shrinkToFit="false"/>
      <protection locked="true" hidden="false"/>
    </xf>
    <xf numFmtId="164" fontId="6" fillId="6" borderId="4"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true" indent="0" shrinkToFit="false"/>
      <protection locked="true" hidden="false"/>
    </xf>
    <xf numFmtId="164" fontId="8" fillId="0" borderId="3"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center" vertical="center" textRotation="0" wrapText="false" indent="0" shrinkToFit="false"/>
      <protection locked="true" hidden="false"/>
    </xf>
    <xf numFmtId="164" fontId="8" fillId="0" borderId="6" xfId="0" applyFont="true" applyBorder="true" applyAlignment="true" applyProtection="false">
      <alignment horizontal="left" vertical="center" textRotation="0" wrapText="true" indent="0" shrinkToFit="false"/>
      <protection locked="true" hidden="false"/>
    </xf>
    <xf numFmtId="164" fontId="8" fillId="0" borderId="7"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left" vertical="center" textRotation="0" wrapText="true" indent="0" shrinkToFit="false"/>
      <protection locked="true" hidden="false"/>
    </xf>
    <xf numFmtId="164" fontId="9" fillId="0" borderId="7"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false" indent="0" shrinkToFit="false"/>
      <protection locked="true" hidden="false"/>
    </xf>
    <xf numFmtId="164" fontId="8" fillId="0" borderId="9" xfId="0" applyFont="true" applyBorder="true" applyAlignment="true" applyProtection="false">
      <alignment horizontal="center" vertical="center" textRotation="0" wrapText="false" indent="0" shrinkToFit="false"/>
      <protection locked="true" hidden="false"/>
    </xf>
    <xf numFmtId="164" fontId="8" fillId="0" borderId="10" xfId="0" applyFont="true" applyBorder="true" applyAlignment="true" applyProtection="false">
      <alignment horizontal="center" vertical="center" textRotation="0" wrapText="false" indent="0" shrinkToFit="false"/>
      <protection locked="true" hidden="false"/>
    </xf>
    <xf numFmtId="164" fontId="8" fillId="0" borderId="10" xfId="0" applyFont="true" applyBorder="true" applyAlignment="true" applyProtection="false">
      <alignment horizontal="left" vertical="center" textRotation="0" wrapText="true" indent="0" shrinkToFit="false"/>
      <protection locked="true" hidden="false"/>
    </xf>
    <xf numFmtId="164" fontId="9" fillId="0" borderId="10" xfId="0" applyFont="true" applyBorder="true" applyAlignment="true" applyProtection="false">
      <alignment horizontal="center" vertical="center" textRotation="0" wrapText="true" indent="0" shrinkToFit="false"/>
      <protection locked="true" hidden="false"/>
    </xf>
    <xf numFmtId="164" fontId="8" fillId="0" borderId="11" xfId="0" applyFont="true" applyBorder="true" applyAlignment="true" applyProtection="false">
      <alignment horizontal="center" vertical="center" textRotation="0" wrapText="false" indent="0" shrinkToFit="false"/>
      <protection locked="true" hidden="false"/>
    </xf>
    <xf numFmtId="164" fontId="8" fillId="0" borderId="12" xfId="0" applyFont="tru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true" applyProtection="false">
      <alignment horizontal="left" vertical="center" textRotation="0" wrapText="true" indent="0" shrinkToFit="false"/>
      <protection locked="true" hidden="false"/>
    </xf>
    <xf numFmtId="164" fontId="8" fillId="0" borderId="14" xfId="0" applyFont="true" applyBorder="true" applyAlignment="true" applyProtection="false">
      <alignment horizontal="center" vertical="center" textRotation="0" wrapText="false" indent="0" shrinkToFit="false"/>
      <protection locked="true" hidden="false"/>
    </xf>
    <xf numFmtId="164" fontId="8" fillId="0" borderId="15" xfId="0" applyFont="true" applyBorder="true" applyAlignment="true" applyProtection="false">
      <alignment horizontal="left" vertical="center" textRotation="0" wrapText="true" indent="0" shrinkToFit="false"/>
      <protection locked="true" hidden="false"/>
    </xf>
    <xf numFmtId="164" fontId="8" fillId="0" borderId="16" xfId="0" applyFont="true" applyBorder="true" applyAlignment="true" applyProtection="false">
      <alignment horizontal="general" vertical="center" textRotation="0" wrapText="true" indent="0" shrinkToFit="false"/>
      <protection locked="true" hidden="false"/>
    </xf>
    <xf numFmtId="164" fontId="8" fillId="0" borderId="17" xfId="0" applyFont="true" applyBorder="true" applyAlignment="true" applyProtection="false">
      <alignment horizontal="center" vertical="center" textRotation="0" wrapText="false" indent="0" shrinkToFit="false"/>
      <protection locked="true" hidden="false"/>
    </xf>
    <xf numFmtId="164" fontId="8" fillId="0" borderId="18" xfId="0" applyFont="true" applyBorder="true" applyAlignment="true" applyProtection="false">
      <alignment horizontal="center" vertical="center" textRotation="0" wrapText="false" indent="0" shrinkToFit="false"/>
      <protection locked="true" hidden="false"/>
    </xf>
    <xf numFmtId="164" fontId="8" fillId="0" borderId="18" xfId="0" applyFont="true" applyBorder="true" applyAlignment="true" applyProtection="false">
      <alignment horizontal="left" vertical="center" textRotation="0" wrapText="true" indent="0" shrinkToFit="false"/>
      <protection locked="true" hidden="false"/>
    </xf>
    <xf numFmtId="164" fontId="10" fillId="0" borderId="18" xfId="0" applyFont="true" applyBorder="true" applyAlignment="true" applyProtection="false">
      <alignment horizontal="center" vertical="center" textRotation="0" wrapText="true" indent="0" shrinkToFit="false"/>
      <protection locked="true" hidden="false"/>
    </xf>
    <xf numFmtId="164" fontId="8" fillId="0" borderId="19" xfId="0" applyFont="true" applyBorder="true" applyAlignment="true" applyProtection="false">
      <alignment horizontal="center" vertical="center" textRotation="0" wrapText="true" indent="0" shrinkToFit="false"/>
      <protection locked="true" hidden="false"/>
    </xf>
    <xf numFmtId="164" fontId="8" fillId="0" borderId="20" xfId="0" applyFont="true" applyBorder="true" applyAlignment="true" applyProtection="false">
      <alignment horizontal="center" vertical="center" textRotation="0" wrapText="false" indent="0" shrinkToFit="false"/>
      <protection locked="true" hidden="false"/>
    </xf>
    <xf numFmtId="164" fontId="8" fillId="0" borderId="21" xfId="0" applyFont="true" applyBorder="true" applyAlignment="true" applyProtection="false">
      <alignment horizontal="center" vertical="center" textRotation="0" wrapText="false" indent="0" shrinkToFit="false"/>
      <protection locked="true" hidden="false"/>
    </xf>
    <xf numFmtId="164" fontId="8" fillId="0" borderId="22" xfId="0" applyFont="true" applyBorder="true" applyAlignment="true" applyProtection="false">
      <alignment horizontal="center" vertical="center" textRotation="0" wrapText="false" indent="0" shrinkToFit="false"/>
      <protection locked="true" hidden="false"/>
    </xf>
    <xf numFmtId="164" fontId="8" fillId="0" borderId="23" xfId="0" applyFont="true" applyBorder="true" applyAlignment="true" applyProtection="false">
      <alignment horizontal="center" vertical="center" textRotation="0" wrapText="false" indent="0" shrinkToFit="false"/>
      <protection locked="true" hidden="false"/>
    </xf>
    <xf numFmtId="164" fontId="8" fillId="0" borderId="13" xfId="0" applyFont="true" applyBorder="true" applyAlignment="true" applyProtection="false">
      <alignment horizontal="center" vertical="center" textRotation="0" wrapText="true" indent="0" shrinkToFit="false"/>
      <protection locked="true" hidden="false"/>
    </xf>
    <xf numFmtId="164" fontId="8" fillId="0" borderId="8" xfId="0" applyFont="true" applyBorder="true" applyAlignment="true" applyProtection="false">
      <alignment horizontal="center" vertical="center" textRotation="0" wrapText="true" indent="0" shrinkToFit="false"/>
      <protection locked="true" hidden="false"/>
    </xf>
    <xf numFmtId="164" fontId="8" fillId="0" borderId="24"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general" vertical="center" textRotation="0" wrapText="true" indent="0" shrinkToFit="false"/>
      <protection locked="true" hidden="false"/>
    </xf>
    <xf numFmtId="164" fontId="8" fillId="0" borderId="13" xfId="0" applyFont="true" applyBorder="true" applyAlignment="true" applyProtection="false">
      <alignment horizontal="center" vertical="center" textRotation="0" wrapText="false" indent="0" shrinkToFit="false"/>
      <protection locked="true" hidden="false"/>
    </xf>
    <xf numFmtId="164" fontId="10" fillId="0" borderId="15" xfId="0" applyFont="true" applyBorder="true" applyAlignment="true" applyProtection="false">
      <alignment horizontal="center" vertical="center" textRotation="0" wrapText="true" indent="0" shrinkToFit="false"/>
      <protection locked="true" hidden="false"/>
    </xf>
    <xf numFmtId="164" fontId="8" fillId="0" borderId="25" xfId="0" applyFont="true" applyBorder="true" applyAlignment="true" applyProtection="false">
      <alignment horizontal="center" vertical="center" textRotation="0" wrapText="true" indent="0" shrinkToFit="false"/>
      <protection locked="true" hidden="false"/>
    </xf>
    <xf numFmtId="164" fontId="8" fillId="0" borderId="26" xfId="0" applyFont="true" applyBorder="true" applyAlignment="true" applyProtection="false">
      <alignment horizontal="center" vertical="center" textRotation="0" wrapText="false" indent="0" shrinkToFit="false"/>
      <protection locked="true" hidden="false"/>
    </xf>
    <xf numFmtId="164" fontId="8" fillId="0" borderId="7" xfId="0" applyFont="true" applyBorder="true" applyAlignment="true" applyProtection="false">
      <alignment horizontal="center" vertical="center" textRotation="0" wrapText="true" indent="0" shrinkToFit="false"/>
      <protection locked="true" hidden="false"/>
    </xf>
    <xf numFmtId="164" fontId="10" fillId="0" borderId="7" xfId="0" applyFont="true" applyBorder="true" applyAlignment="true" applyProtection="false">
      <alignment horizontal="center" vertical="center" textRotation="0" wrapText="true" indent="0" shrinkToFit="false"/>
      <protection locked="true" hidden="false"/>
    </xf>
    <xf numFmtId="164" fontId="4" fillId="0" borderId="0" xfId="0" applyFont="true" applyBorder="false" applyAlignment="true" applyProtection="false">
      <alignment horizontal="general" vertical="center" textRotation="0" wrapText="false" indent="0" shrinkToFit="false"/>
      <protection locked="true" hidden="false"/>
    </xf>
    <xf numFmtId="164" fontId="4" fillId="7" borderId="0" xfId="0" applyFont="true" applyBorder="false" applyAlignment="true" applyProtection="false">
      <alignment horizontal="center" vertical="center" textRotation="0" wrapText="true" indent="0" shrinkToFit="false"/>
      <protection locked="true" hidden="false"/>
    </xf>
    <xf numFmtId="165" fontId="4" fillId="0" borderId="0" xfId="0" applyFont="true" applyBorder="false" applyAlignment="true" applyProtection="false">
      <alignment horizontal="center" vertical="center"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12" fillId="0" borderId="0" xfId="0" applyFont="true" applyBorder="true" applyAlignment="true" applyProtection="false">
      <alignment horizontal="general" vertical="center" textRotation="0" wrapText="true" indent="0" shrinkToFit="false"/>
      <protection locked="true" hidden="false"/>
    </xf>
    <xf numFmtId="164" fontId="8" fillId="0" borderId="0" xfId="0" applyFont="true" applyBorder="false" applyAlignment="true" applyProtection="false">
      <alignment horizontal="center" vertical="center" textRotation="0" wrapText="true" indent="0" shrinkToFit="false"/>
      <protection locked="true" hidden="false"/>
    </xf>
    <xf numFmtId="164" fontId="13" fillId="0" borderId="2"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4" fontId="4" fillId="0" borderId="4"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4" fillId="0" borderId="2" xfId="0" applyFont="true" applyBorder="true" applyAlignment="true" applyProtection="false">
      <alignment horizontal="center" vertical="center" textRotation="0" wrapText="false" indent="0" shrinkToFit="false"/>
      <protection locked="true" hidden="false"/>
    </xf>
    <xf numFmtId="164" fontId="6" fillId="5" borderId="2" xfId="0" applyFont="true" applyBorder="true" applyAlignment="true" applyProtection="false">
      <alignment horizontal="center" vertical="center" textRotation="0" wrapText="true" indent="0" shrinkToFit="false"/>
      <protection locked="true" hidden="false"/>
    </xf>
    <xf numFmtId="164" fontId="4" fillId="4" borderId="2" xfId="0" applyFont="true" applyBorder="true" applyAlignment="true" applyProtection="false">
      <alignment horizontal="left" vertical="center" textRotation="0" wrapText="false" indent="0" shrinkToFit="false"/>
      <protection locked="true" hidden="false"/>
    </xf>
    <xf numFmtId="164" fontId="4" fillId="4" borderId="3"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general" vertical="center" textRotation="0" wrapText="false" indent="0" shrinkToFit="false"/>
      <protection locked="true" hidden="false"/>
    </xf>
    <xf numFmtId="164" fontId="5" fillId="8" borderId="27" xfId="0" applyFont="true" applyBorder="true" applyAlignment="true" applyProtection="false">
      <alignment horizontal="center" vertical="center" textRotation="0" wrapText="true" indent="0" shrinkToFit="false"/>
      <protection locked="true" hidden="false"/>
    </xf>
    <xf numFmtId="164" fontId="5" fillId="8" borderId="28" xfId="0" applyFont="true" applyBorder="true" applyAlignment="true" applyProtection="false">
      <alignment horizontal="center" vertical="center" textRotation="0" wrapText="true" indent="0" shrinkToFit="false"/>
      <protection locked="true" hidden="false"/>
    </xf>
    <xf numFmtId="164" fontId="4" fillId="9" borderId="28" xfId="0" applyFont="true" applyBorder="true" applyAlignment="true" applyProtection="false">
      <alignment horizontal="center" vertical="center" textRotation="0" wrapText="true" indent="0" shrinkToFit="false"/>
      <protection locked="true" hidden="false"/>
    </xf>
    <xf numFmtId="164" fontId="8" fillId="0" borderId="2" xfId="0" applyFont="true" applyBorder="true" applyAlignment="true" applyProtection="false">
      <alignment horizontal="center" vertical="center" textRotation="0" wrapText="false" indent="0" shrinkToFit="false"/>
      <protection locked="true" hidden="false"/>
    </xf>
    <xf numFmtId="166" fontId="4" fillId="0" borderId="2" xfId="0" applyFont="true" applyBorder="true" applyAlignment="true" applyProtection="false">
      <alignment horizontal="center" vertical="center" textRotation="0" wrapText="false" indent="0" shrinkToFit="false"/>
      <protection locked="true" hidden="false"/>
    </xf>
    <xf numFmtId="164" fontId="4" fillId="0" borderId="2" xfId="0" applyFont="true" applyBorder="true" applyAlignment="true" applyProtection="false">
      <alignment horizontal="general" vertical="center" textRotation="0" wrapText="true" indent="0" shrinkToFit="false"/>
      <protection locked="true" hidden="false"/>
    </xf>
    <xf numFmtId="167" fontId="14" fillId="0" borderId="29" xfId="0" applyFont="true" applyBorder="true" applyAlignment="true" applyProtection="false">
      <alignment horizontal="center" vertical="center" textRotation="0" wrapText="false" indent="0" shrinkToFit="false"/>
      <protection locked="true" hidden="false"/>
    </xf>
    <xf numFmtId="164" fontId="4" fillId="0" borderId="30" xfId="0" applyFont="true" applyBorder="true" applyAlignment="true" applyProtection="false">
      <alignment horizontal="left" vertical="center" textRotation="0" wrapText="true" indent="0" shrinkToFit="false"/>
      <protection locked="true" hidden="false"/>
    </xf>
    <xf numFmtId="167" fontId="5" fillId="10" borderId="2" xfId="0" applyFont="true" applyBorder="true" applyAlignment="true" applyProtection="false">
      <alignment horizontal="center" vertical="center" textRotation="0" wrapText="true" indent="0" shrinkToFit="false"/>
      <protection locked="true" hidden="false"/>
    </xf>
    <xf numFmtId="164" fontId="5" fillId="10" borderId="2" xfId="0" applyFont="true" applyBorder="true" applyAlignment="true" applyProtection="false">
      <alignment horizontal="center" vertical="center" textRotation="0" wrapText="true" indent="0" shrinkToFit="false"/>
      <protection locked="true" hidden="false"/>
    </xf>
    <xf numFmtId="167" fontId="4" fillId="11" borderId="2" xfId="0" applyFont="true" applyBorder="true" applyAlignment="true" applyProtection="false">
      <alignment horizontal="center" vertical="center" textRotation="0" wrapText="true" indent="0" shrinkToFit="false"/>
      <protection locked="true" hidden="false"/>
    </xf>
    <xf numFmtId="164" fontId="4" fillId="0" borderId="2" xfId="0" applyFont="true" applyBorder="true" applyAlignment="true" applyProtection="false">
      <alignment horizontal="general" vertical="center" textRotation="0" wrapText="false" indent="0" shrinkToFit="false"/>
      <protection locked="true" hidden="false"/>
    </xf>
    <xf numFmtId="166" fontId="4" fillId="12" borderId="2" xfId="0" applyFont="true" applyBorder="true" applyAlignment="true" applyProtection="false">
      <alignment horizontal="center" vertical="center" textRotation="0" wrapText="false" indent="0" shrinkToFit="false"/>
      <protection locked="true" hidden="false"/>
    </xf>
    <xf numFmtId="168" fontId="4" fillId="0" borderId="2" xfId="0" applyFont="true" applyBorder="true" applyAlignment="true" applyProtection="false">
      <alignment horizontal="center" vertical="center" textRotation="0" wrapText="false" indent="0" shrinkToFit="false"/>
      <protection locked="true" hidden="false"/>
    </xf>
    <xf numFmtId="167" fontId="4" fillId="12" borderId="2" xfId="0" applyFont="true" applyBorder="true" applyAlignment="true" applyProtection="false">
      <alignment horizontal="center" vertical="center" textRotation="0" wrapText="false" indent="0" shrinkToFit="false"/>
      <protection locked="true" hidden="false"/>
    </xf>
    <xf numFmtId="167" fontId="4" fillId="0" borderId="2" xfId="0" applyFont="true" applyBorder="true" applyAlignment="true" applyProtection="false">
      <alignment horizontal="center" vertical="center" textRotation="0" wrapText="false" indent="0" shrinkToFit="false"/>
      <protection locked="true" hidden="false"/>
    </xf>
    <xf numFmtId="167" fontId="0" fillId="0" borderId="0" xfId="0" applyFont="true" applyBorder="false" applyAlignment="true" applyProtection="false">
      <alignment horizontal="general" vertical="center" textRotation="0" wrapText="false" indent="0" shrinkToFit="false"/>
      <protection locked="true" hidden="false"/>
    </xf>
    <xf numFmtId="164" fontId="5" fillId="0" borderId="28" xfId="0" applyFont="true" applyBorder="true" applyAlignment="true" applyProtection="false">
      <alignment horizontal="center" vertical="center" textRotation="0" wrapText="false" indent="0" shrinkToFit="false"/>
      <protection locked="true" hidden="false"/>
    </xf>
    <xf numFmtId="170" fontId="0" fillId="0" borderId="0" xfId="19" applyFont="true" applyBorder="true" applyAlignment="true" applyProtection="true">
      <alignment horizontal="general" vertical="center" textRotation="0" wrapText="false" indent="0" shrinkToFit="false"/>
      <protection locked="true" hidden="false"/>
    </xf>
    <xf numFmtId="164" fontId="5" fillId="10" borderId="16" xfId="0" applyFont="true" applyBorder="true" applyAlignment="true" applyProtection="false">
      <alignment horizontal="center" vertical="center" textRotation="0" wrapText="true" indent="0" shrinkToFit="false"/>
      <protection locked="true" hidden="false"/>
    </xf>
    <xf numFmtId="164" fontId="4" fillId="11" borderId="28" xfId="0" applyFont="true" applyBorder="true" applyAlignment="true" applyProtection="false">
      <alignment horizontal="center" vertical="center" textRotation="0" wrapText="true" indent="0" shrinkToFit="false"/>
      <protection locked="true" hidden="false"/>
    </xf>
    <xf numFmtId="164" fontId="4" fillId="0" borderId="3" xfId="0" applyFont="true" applyBorder="true" applyAlignment="true" applyProtection="false">
      <alignment horizontal="left" vertical="center" textRotation="0" wrapText="false" indent="0" shrinkToFit="false"/>
      <protection locked="true" hidden="false"/>
    </xf>
    <xf numFmtId="164" fontId="4" fillId="0" borderId="31" xfId="0" applyFont="true" applyBorder="true" applyAlignment="true" applyProtection="false">
      <alignment horizontal="left" vertical="center" textRotation="0" wrapText="false" indent="0" shrinkToFit="false"/>
      <protection locked="true" hidden="false"/>
    </xf>
    <xf numFmtId="164" fontId="4" fillId="0" borderId="4" xfId="0" applyFont="true" applyBorder="true" applyAlignment="true" applyProtection="false">
      <alignment horizontal="center" vertical="bottom" textRotation="0" wrapText="false" indent="0" shrinkToFit="false"/>
      <protection locked="true" hidden="false"/>
    </xf>
    <xf numFmtId="164" fontId="14" fillId="0" borderId="31" xfId="0" applyFont="true" applyBorder="true" applyAlignment="false" applyProtection="false">
      <alignment horizontal="general" vertical="bottom" textRotation="0" wrapText="false" indent="0" shrinkToFit="false"/>
      <protection locked="true" hidden="false"/>
    </xf>
    <xf numFmtId="164" fontId="14" fillId="0" borderId="29" xfId="0" applyFont="true" applyBorder="true" applyAlignment="false" applyProtection="false">
      <alignment horizontal="general" vertical="bottom" textRotation="0" wrapText="false" indent="0" shrinkToFit="false"/>
      <protection locked="true" hidden="false"/>
    </xf>
    <xf numFmtId="164" fontId="0" fillId="0" borderId="0" xfId="0" applyFont="true" applyBorder="false" applyAlignment="true" applyProtection="false">
      <alignment horizontal="general" vertical="bottom" textRotation="0" wrapText="false" indent="0" shrinkToFit="false"/>
      <protection locked="true" hidden="false"/>
    </xf>
    <xf numFmtId="166" fontId="4" fillId="12" borderId="2" xfId="0" applyFont="true" applyBorder="true" applyAlignment="true" applyProtection="false">
      <alignment horizontal="center" vertical="bottom" textRotation="0" wrapText="false" indent="0" shrinkToFit="false"/>
      <protection locked="true" hidden="false"/>
    </xf>
    <xf numFmtId="164" fontId="4" fillId="0" borderId="4" xfId="0" applyFont="true" applyBorder="true" applyAlignment="true" applyProtection="false">
      <alignment horizontal="left" vertical="center" textRotation="0" wrapText="true" indent="0" shrinkToFit="false"/>
      <protection locked="true" hidden="false"/>
    </xf>
    <xf numFmtId="166" fontId="4" fillId="11" borderId="28" xfId="0" applyFont="true" applyBorder="true" applyAlignment="true" applyProtection="false">
      <alignment horizontal="center" vertical="center" textRotation="0" wrapText="true" indent="0" shrinkToFit="false"/>
      <protection locked="true" hidden="false"/>
    </xf>
    <xf numFmtId="164" fontId="4" fillId="0" borderId="3" xfId="20" applyFont="true" applyBorder="true" applyAlignment="true" applyProtection="true">
      <alignment horizontal="left" vertical="center" textRotation="0" wrapText="false" indent="0" shrinkToFit="false"/>
      <protection locked="true" hidden="false"/>
    </xf>
    <xf numFmtId="164" fontId="4" fillId="0" borderId="2" xfId="0" applyFont="true" applyBorder="true" applyAlignment="true" applyProtection="false">
      <alignment horizontal="general" vertical="bottom" textRotation="0" wrapText="true" indent="0" shrinkToFit="false"/>
      <protection locked="true" hidden="false"/>
    </xf>
    <xf numFmtId="164" fontId="5" fillId="13" borderId="27" xfId="0" applyFont="true" applyBorder="true" applyAlignment="true" applyProtection="false">
      <alignment horizontal="center" vertical="center" textRotation="0" wrapText="true" indent="0" shrinkToFit="false"/>
      <protection locked="true" hidden="false"/>
    </xf>
    <xf numFmtId="164" fontId="5" fillId="13" borderId="28" xfId="0" applyFont="true" applyBorder="true" applyAlignment="true" applyProtection="false">
      <alignment horizontal="center" vertical="center" textRotation="0" wrapText="true" indent="0" shrinkToFit="false"/>
      <protection locked="true" hidden="false"/>
    </xf>
    <xf numFmtId="164" fontId="4" fillId="14" borderId="28" xfId="0" applyFont="true" applyBorder="true" applyAlignment="true" applyProtection="false">
      <alignment horizontal="center"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4" fillId="15" borderId="2" xfId="0" applyFont="true" applyBorder="true" applyAlignment="true" applyProtection="false">
      <alignment horizontal="center" vertical="center" textRotation="0" wrapText="false" indent="0" shrinkToFit="false"/>
      <protection locked="true" hidden="false"/>
    </xf>
    <xf numFmtId="164" fontId="8" fillId="0" borderId="4" xfId="0" applyFont="true" applyBorder="true" applyAlignment="true" applyProtection="false">
      <alignment horizontal="center" vertical="center" textRotation="0" wrapText="false" indent="0" shrinkToFit="false"/>
      <protection locked="true" hidden="false"/>
    </xf>
    <xf numFmtId="167" fontId="4" fillId="15" borderId="4" xfId="0" applyFont="true" applyBorder="true" applyAlignment="true" applyProtection="false">
      <alignment horizontal="center" vertical="center" textRotation="0" wrapText="false" indent="0" shrinkToFit="false"/>
      <protection locked="true" hidden="false"/>
    </xf>
    <xf numFmtId="167" fontId="4" fillId="16" borderId="2" xfId="0" applyFont="true" applyBorder="true" applyAlignment="true" applyProtection="false">
      <alignment horizontal="center" vertical="center" textRotation="0" wrapText="false" indent="0" shrinkToFit="false"/>
      <protection locked="true" hidden="false"/>
    </xf>
    <xf numFmtId="164" fontId="4" fillId="0" borderId="1" xfId="0" applyFont="true" applyBorder="true" applyAlignment="true" applyProtection="false">
      <alignment horizontal="left" vertical="center" textRotation="0" wrapText="true" indent="0" shrinkToFit="false"/>
      <protection locked="true" hidden="false"/>
    </xf>
    <xf numFmtId="169" fontId="4" fillId="17" borderId="3" xfId="0" applyFont="true" applyBorder="true" applyAlignment="true" applyProtection="false">
      <alignment horizontal="center" vertical="center" textRotation="0" wrapText="false" indent="0" shrinkToFit="false"/>
      <protection locked="true" hidden="false"/>
    </xf>
    <xf numFmtId="164" fontId="4" fillId="0" borderId="3" xfId="0" applyFont="true" applyBorder="true" applyAlignment="true" applyProtection="false">
      <alignment horizontal="left" vertical="center" textRotation="0" wrapText="true" indent="0" shrinkToFit="false"/>
      <protection locked="true" hidden="false"/>
    </xf>
    <xf numFmtId="169" fontId="4" fillId="16" borderId="2" xfId="0" applyFont="true" applyBorder="true" applyAlignment="true" applyProtection="false">
      <alignment horizontal="center" vertical="center" textRotation="0" wrapText="false" indent="0" shrinkToFit="false"/>
      <protection locked="true" hidden="false"/>
    </xf>
    <xf numFmtId="169" fontId="4" fillId="0" borderId="2" xfId="0" applyFont="true" applyBorder="true" applyAlignment="true" applyProtection="false">
      <alignment horizontal="center" vertical="center" textRotation="0" wrapText="false" indent="0" shrinkToFit="false"/>
      <protection locked="true" hidden="false"/>
    </xf>
    <xf numFmtId="164" fontId="4" fillId="17" borderId="3" xfId="0" applyFont="true" applyBorder="true" applyAlignment="true" applyProtection="false">
      <alignment horizontal="center" vertical="center" textRotation="0" wrapText="true" indent="0" shrinkToFit="false"/>
      <protection locked="true" hidden="false"/>
    </xf>
    <xf numFmtId="169" fontId="4" fillId="17" borderId="3" xfId="0" applyFont="true" applyBorder="true" applyAlignment="true" applyProtection="false">
      <alignment horizontal="center" vertical="center" textRotation="0" wrapText="true" indent="0" shrinkToFit="false"/>
      <protection locked="true" hidden="false"/>
    </xf>
    <xf numFmtId="164" fontId="4" fillId="17" borderId="3" xfId="0" applyFont="true" applyBorder="true" applyAlignment="true" applyProtection="false">
      <alignment horizontal="center" vertical="center" textRotation="0" wrapText="false" indent="0" shrinkToFit="false"/>
      <protection locked="true" hidden="false"/>
    </xf>
    <xf numFmtId="171" fontId="4" fillId="0" borderId="2"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general" vertical="center" textRotation="0" wrapText="false" indent="0" shrinkToFit="false"/>
      <protection locked="true" hidden="false"/>
    </xf>
    <xf numFmtId="164" fontId="5" fillId="10" borderId="4" xfId="0" applyFont="true" applyBorder="true" applyAlignment="true" applyProtection="false">
      <alignment horizontal="center" vertical="center" textRotation="0" wrapText="false" indent="0" shrinkToFit="false"/>
      <protection locked="true" hidden="false"/>
    </xf>
    <xf numFmtId="164" fontId="6" fillId="10" borderId="2" xfId="0" applyFont="true" applyBorder="true" applyAlignment="true" applyProtection="false">
      <alignment horizontal="center" vertical="center" textRotation="0" wrapText="false" indent="0" shrinkToFit="false"/>
      <protection locked="true" hidden="false"/>
    </xf>
    <xf numFmtId="172" fontId="5" fillId="18" borderId="1" xfId="0" applyFont="true" applyBorder="true" applyAlignment="true" applyProtection="false">
      <alignment horizontal="center" vertical="center" textRotation="0" wrapText="true" indent="0" shrinkToFit="false"/>
      <protection locked="true" hidden="false"/>
    </xf>
    <xf numFmtId="164" fontId="5" fillId="18" borderId="2" xfId="0" applyFont="true" applyBorder="true" applyAlignment="true" applyProtection="false">
      <alignment horizontal="center" vertical="center" textRotation="0" wrapText="true" indent="0" shrinkToFit="false"/>
      <protection locked="true" hidden="false"/>
    </xf>
    <xf numFmtId="172" fontId="18" fillId="19" borderId="32" xfId="0" applyFont="true" applyBorder="true" applyAlignment="true" applyProtection="false">
      <alignment horizontal="center" vertical="center" textRotation="0" wrapText="false" indent="0" shrinkToFit="false"/>
      <protection locked="true" hidden="false"/>
    </xf>
    <xf numFmtId="172" fontId="18" fillId="20" borderId="32" xfId="0" applyFont="true" applyBorder="true" applyAlignment="true" applyProtection="false">
      <alignment horizontal="center" vertical="center" textRotation="0" wrapText="false" indent="0" shrinkToFit="false"/>
      <protection locked="true" hidden="false"/>
    </xf>
    <xf numFmtId="172" fontId="18" fillId="21" borderId="32" xfId="0" applyFont="true" applyBorder="true" applyAlignment="true" applyProtection="false">
      <alignment horizontal="center" vertical="center" textRotation="0" wrapText="false" indent="0" shrinkToFit="false"/>
      <protection locked="true" hidden="false"/>
    </xf>
    <xf numFmtId="172" fontId="4" fillId="11" borderId="4" xfId="0" applyFont="true" applyBorder="true" applyAlignment="true" applyProtection="false">
      <alignment horizontal="center" vertical="center" textRotation="0" wrapText="true" indent="0" shrinkToFit="false"/>
      <protection locked="true" hidden="false"/>
    </xf>
    <xf numFmtId="172" fontId="4" fillId="11" borderId="1" xfId="0" applyFont="true" applyBorder="true" applyAlignment="true" applyProtection="false">
      <alignment horizontal="center" vertical="center" textRotation="0" wrapText="true" indent="0" shrinkToFit="false"/>
      <protection locked="true" hidden="false"/>
    </xf>
    <xf numFmtId="164" fontId="8" fillId="11" borderId="2" xfId="0" applyFont="true" applyBorder="true" applyAlignment="true" applyProtection="false">
      <alignment horizontal="center" vertical="center" textRotation="0" wrapText="false" indent="0" shrinkToFit="false"/>
      <protection locked="true" hidden="false"/>
    </xf>
    <xf numFmtId="164" fontId="14" fillId="0" borderId="3" xfId="0" applyFont="true" applyBorder="true" applyAlignment="true" applyProtection="false">
      <alignment horizontal="general" vertical="center" textRotation="0" wrapText="true" indent="0" shrinkToFit="false"/>
      <protection locked="true" hidden="false"/>
    </xf>
    <xf numFmtId="164" fontId="4" fillId="0" borderId="2" xfId="20" applyFont="true" applyBorder="true" applyAlignment="true" applyProtection="true">
      <alignment horizontal="center" vertical="center" textRotation="0" wrapText="false" indent="0" shrinkToFit="false"/>
      <protection locked="true" hidden="false"/>
    </xf>
    <xf numFmtId="168" fontId="8" fillId="0" borderId="29" xfId="20" applyFont="true" applyBorder="true" applyAlignment="true" applyProtection="true">
      <alignment horizontal="center" vertical="center" textRotation="0" wrapText="false" indent="0" shrinkToFit="false"/>
      <protection locked="true" hidden="false"/>
    </xf>
    <xf numFmtId="168" fontId="8" fillId="0" borderId="2" xfId="20" applyFont="true" applyBorder="true" applyAlignment="true" applyProtection="true">
      <alignment horizontal="center" vertical="center" textRotation="0" wrapText="false" indent="0" shrinkToFit="false"/>
      <protection locked="true" hidden="false"/>
    </xf>
    <xf numFmtId="168" fontId="8" fillId="0" borderId="2" xfId="0" applyFont="true" applyBorder="true" applyAlignment="true" applyProtection="false">
      <alignment horizontal="center" vertical="center" textRotation="0" wrapText="false" indent="0" shrinkToFit="false"/>
      <protection locked="true" hidden="false"/>
    </xf>
    <xf numFmtId="164" fontId="4" fillId="22" borderId="2" xfId="0" applyFont="true" applyBorder="true" applyAlignment="true" applyProtection="false">
      <alignment horizontal="center" vertical="center" textRotation="0" wrapText="false" indent="0" shrinkToFit="false"/>
      <protection locked="true" hidden="false"/>
    </xf>
    <xf numFmtId="164" fontId="4" fillId="22" borderId="2" xfId="0" applyFont="true" applyBorder="true" applyAlignment="true" applyProtection="false">
      <alignment horizontal="left" vertical="center" textRotation="0" wrapText="false" indent="0" shrinkToFit="false"/>
      <protection locked="true" hidden="false"/>
    </xf>
    <xf numFmtId="164" fontId="4" fillId="22" borderId="3" xfId="0" applyFont="true" applyBorder="true" applyAlignment="true" applyProtection="false">
      <alignment horizontal="left" vertical="center" textRotation="0" wrapText="false" indent="0" shrinkToFit="false"/>
      <protection locked="true" hidden="false"/>
    </xf>
    <xf numFmtId="168" fontId="8" fillId="0" borderId="29" xfId="0" applyFont="true" applyBorder="true" applyAlignment="true" applyProtection="false">
      <alignment horizontal="center" vertical="center" textRotation="0" wrapText="false" indent="0" shrinkToFit="false"/>
      <protection locked="true" hidden="false"/>
    </xf>
    <xf numFmtId="164" fontId="4" fillId="16" borderId="2" xfId="0" applyFont="true" applyBorder="true" applyAlignment="true" applyProtection="false">
      <alignment horizontal="center" vertical="center" textRotation="0" wrapText="false" indent="0" shrinkToFit="false"/>
      <protection locked="true" hidden="false"/>
    </xf>
    <xf numFmtId="169" fontId="8" fillId="0" borderId="29" xfId="0" applyFont="true" applyBorder="true" applyAlignment="true" applyProtection="false">
      <alignment horizontal="center" vertical="center" textRotation="0" wrapText="false" indent="0" shrinkToFit="false"/>
      <protection locked="true" hidden="false"/>
    </xf>
    <xf numFmtId="169" fontId="8" fillId="0" borderId="2" xfId="0" applyFont="true" applyBorder="true" applyAlignment="true" applyProtection="false">
      <alignment horizontal="center" vertical="center" textRotation="0" wrapText="false" indent="0" shrinkToFit="false"/>
      <protection locked="true" hidden="false"/>
    </xf>
    <xf numFmtId="164" fontId="4" fillId="0" borderId="16" xfId="0" applyFont="true" applyBorder="true" applyAlignment="true" applyProtection="false">
      <alignment horizontal="left" vertical="center" textRotation="0" wrapText="false" indent="0" shrinkToFit="false"/>
      <protection locked="true" hidden="false"/>
    </xf>
    <xf numFmtId="169" fontId="8" fillId="0" borderId="33" xfId="20" applyFont="true" applyBorder="true" applyAlignment="true" applyProtection="true">
      <alignment horizontal="center" vertical="center" textRotation="0" wrapText="false" indent="0" shrinkToFit="false"/>
      <protection locked="true" hidden="false"/>
    </xf>
    <xf numFmtId="169" fontId="8" fillId="0" borderId="2" xfId="20" applyFont="true" applyBorder="true" applyAlignment="true" applyProtection="true">
      <alignment horizontal="center" vertical="center" textRotation="0" wrapText="false" indent="0" shrinkToFit="false"/>
      <protection locked="true" hidden="false"/>
    </xf>
    <xf numFmtId="169" fontId="8" fillId="0" borderId="29" xfId="20" applyFont="true" applyBorder="true" applyAlignment="true" applyProtection="true">
      <alignment horizontal="center" vertical="center" textRotation="0" wrapText="fals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4" fillId="0" borderId="2" xfId="0" applyFont="true" applyBorder="true" applyAlignment="true" applyProtection="false">
      <alignment horizontal="left" vertical="top" textRotation="0" wrapText="true" indent="0" shrinkToFit="false"/>
      <protection locked="true" hidden="false"/>
    </xf>
    <xf numFmtId="164" fontId="4" fillId="0" borderId="2" xfId="0" applyFont="true" applyBorder="true" applyAlignment="true" applyProtection="false">
      <alignment horizontal="left" vertical="top" textRotation="0" wrapText="false" indent="0" shrinkToFit="false"/>
      <protection locked="true" hidden="false"/>
    </xf>
    <xf numFmtId="164" fontId="5" fillId="10" borderId="1" xfId="0" applyFont="true" applyBorder="true" applyAlignment="true" applyProtection="false">
      <alignment horizontal="center" vertical="center" textRotation="0" wrapText="true" indent="0" shrinkToFit="false"/>
      <protection locked="true" hidden="false"/>
    </xf>
    <xf numFmtId="164" fontId="14" fillId="18" borderId="2" xfId="0" applyFont="true" applyBorder="true" applyAlignment="true" applyProtection="false">
      <alignment horizontal="center" vertical="center" textRotation="0" wrapText="false" indent="0" shrinkToFit="false"/>
      <protection locked="true" hidden="false"/>
    </xf>
    <xf numFmtId="164" fontId="18" fillId="19" borderId="4" xfId="0" applyFont="true" applyBorder="true" applyAlignment="true" applyProtection="false">
      <alignment horizontal="center" vertical="center" textRotation="0" wrapText="false" indent="0" shrinkToFit="false"/>
      <protection locked="true" hidden="false"/>
    </xf>
    <xf numFmtId="164" fontId="18" fillId="20" borderId="4" xfId="0" applyFont="true" applyBorder="true" applyAlignment="true" applyProtection="false">
      <alignment horizontal="center" vertical="center" textRotation="0" wrapText="false" indent="0" shrinkToFit="false"/>
      <protection locked="true" hidden="false"/>
    </xf>
    <xf numFmtId="164" fontId="18" fillId="21" borderId="4" xfId="0" applyFont="true" applyBorder="true" applyAlignment="true" applyProtection="false">
      <alignment horizontal="center" vertical="center" textRotation="0" wrapText="false" indent="0" shrinkToFit="false"/>
      <protection locked="true" hidden="false"/>
    </xf>
    <xf numFmtId="164" fontId="4" fillId="0" borderId="34" xfId="20" applyFont="true" applyBorder="true" applyAlignment="true" applyProtection="true">
      <alignment horizontal="center" vertical="center" textRotation="0" wrapText="false" indent="0" shrinkToFit="false"/>
      <protection locked="true" hidden="false"/>
    </xf>
    <xf numFmtId="164" fontId="4" fillId="0" borderId="35" xfId="20" applyFont="true" applyBorder="true" applyAlignment="true" applyProtection="true">
      <alignment horizontal="center" vertical="center" textRotation="0" wrapText="false" indent="0" shrinkToFit="false"/>
      <protection locked="true" hidden="false"/>
    </xf>
    <xf numFmtId="164" fontId="4" fillId="0" borderId="36" xfId="20" applyFont="true" applyBorder="true" applyAlignment="true" applyProtection="true">
      <alignment horizontal="center" vertical="center" textRotation="0" wrapText="false" indent="0" shrinkToFit="false"/>
      <protection locked="true" hidden="false"/>
    </xf>
    <xf numFmtId="164" fontId="4" fillId="0" borderId="34" xfId="0" applyFont="true" applyBorder="true" applyAlignment="true" applyProtection="false">
      <alignment horizontal="center" vertical="center" textRotation="0" wrapText="false" indent="0" shrinkToFit="false"/>
      <protection locked="true" hidden="false"/>
    </xf>
    <xf numFmtId="164" fontId="4" fillId="0" borderId="35" xfId="0" applyFont="true" applyBorder="true" applyAlignment="true" applyProtection="false">
      <alignment horizontal="center" vertical="center" textRotation="0" wrapText="false" indent="0" shrinkToFit="false"/>
      <protection locked="true" hidden="false"/>
    </xf>
    <xf numFmtId="164" fontId="4" fillId="0" borderId="36" xfId="0" applyFont="true" applyBorder="true" applyAlignment="true" applyProtection="false">
      <alignment horizontal="center" vertical="center" textRotation="0" wrapText="false" indent="0" shrinkToFit="false"/>
      <protection locked="true" hidden="false"/>
    </xf>
    <xf numFmtId="164" fontId="4" fillId="0" borderId="37" xfId="20" applyFont="true" applyBorder="true" applyAlignment="true" applyProtection="true">
      <alignment horizontal="center" vertical="center" textRotation="0" wrapText="false" indent="0" shrinkToFit="false"/>
      <protection locked="true" hidden="false"/>
    </xf>
    <xf numFmtId="164" fontId="4" fillId="0" borderId="38" xfId="20" applyFont="true" applyBorder="true" applyAlignment="true" applyProtection="true">
      <alignment horizontal="center" vertical="center" textRotation="0" wrapText="false" indent="0" shrinkToFit="false"/>
      <protection locked="true" hidden="false"/>
    </xf>
    <xf numFmtId="164" fontId="4" fillId="0" borderId="37" xfId="0" applyFont="true" applyBorder="true" applyAlignment="true" applyProtection="false">
      <alignment horizontal="center" vertical="center" textRotation="0" wrapText="false" indent="0" shrinkToFit="false"/>
      <protection locked="true" hidden="false"/>
    </xf>
    <xf numFmtId="164" fontId="4" fillId="0" borderId="38" xfId="0" applyFont="true" applyBorder="true" applyAlignment="true" applyProtection="false">
      <alignment horizontal="center" vertical="center" textRotation="0" wrapText="false" indent="0" shrinkToFit="false"/>
      <protection locked="true" hidden="false"/>
    </xf>
    <xf numFmtId="164" fontId="4" fillId="0" borderId="39" xfId="0" applyFont="true" applyBorder="true" applyAlignment="true" applyProtection="false">
      <alignment horizontal="center" vertical="center" textRotation="0" wrapText="false" indent="0" shrinkToFit="false"/>
      <protection locked="true" hidden="false"/>
    </xf>
    <xf numFmtId="164" fontId="4" fillId="0" borderId="40" xfId="0" applyFont="true" applyBorder="true" applyAlignment="true" applyProtection="false">
      <alignment horizontal="center" vertical="center" textRotation="0" wrapText="false" indent="0" shrinkToFit="false"/>
      <protection locked="true" hidden="false"/>
    </xf>
    <xf numFmtId="164" fontId="4" fillId="0" borderId="41" xfId="20" applyFont="true" applyBorder="true" applyAlignment="true" applyProtection="true">
      <alignment horizontal="center" vertical="center" textRotation="0" wrapText="false" indent="0" shrinkToFit="false"/>
      <protection locked="true" hidden="false"/>
    </xf>
    <xf numFmtId="164" fontId="4" fillId="0" borderId="42" xfId="20" applyFont="true" applyBorder="true" applyAlignment="true" applyProtection="true">
      <alignment horizontal="center" vertical="center" textRotation="0" wrapText="false" indent="0" shrinkToFit="false"/>
      <protection locked="true" hidden="false"/>
    </xf>
    <xf numFmtId="164" fontId="4" fillId="0" borderId="43" xfId="20" applyFont="true" applyBorder="true" applyAlignment="true" applyProtection="true">
      <alignment horizontal="center" vertical="center" textRotation="0" wrapText="false" indent="0" shrinkToFit="false"/>
      <protection locked="true" hidden="false"/>
    </xf>
    <xf numFmtId="164" fontId="4" fillId="0" borderId="41" xfId="0" applyFont="true" applyBorder="true" applyAlignment="true" applyProtection="false">
      <alignment horizontal="center" vertical="center" textRotation="0" wrapText="false" indent="0" shrinkToFit="false"/>
      <protection locked="true" hidden="false"/>
    </xf>
    <xf numFmtId="164" fontId="4" fillId="0" borderId="42" xfId="0" applyFont="true" applyBorder="true" applyAlignment="true" applyProtection="false">
      <alignment horizontal="center" vertical="center" textRotation="0" wrapText="false" indent="0" shrinkToFit="false"/>
      <protection locked="true" hidden="false"/>
    </xf>
    <xf numFmtId="164" fontId="4" fillId="0" borderId="43" xfId="0" applyFont="true" applyBorder="true" applyAlignment="true" applyProtection="false">
      <alignment horizontal="center" vertical="center" textRotation="0" wrapText="false" indent="0" shrinkToFit="false"/>
      <protection locked="true" hidden="false"/>
    </xf>
    <xf numFmtId="164" fontId="20" fillId="0" borderId="1" xfId="0" applyFont="true" applyBorder="true" applyAlignment="true" applyProtection="false">
      <alignment horizontal="center" vertical="center" textRotation="0" wrapText="true" indent="0" shrinkToFit="false"/>
      <protection locked="true" hidden="false"/>
    </xf>
    <xf numFmtId="164" fontId="20" fillId="0" borderId="44" xfId="0" applyFont="true" applyBorder="true" applyAlignment="true" applyProtection="false">
      <alignment horizontal="center" vertical="center" textRotation="0" wrapText="false" indent="0" shrinkToFit="false"/>
      <protection locked="true" hidden="false"/>
    </xf>
    <xf numFmtId="164" fontId="20" fillId="0" borderId="0" xfId="0" applyFont="true" applyBorder="false" applyAlignment="true" applyProtection="false">
      <alignment horizontal="center" vertical="center" textRotation="0" wrapText="false" indent="0" shrinkToFit="false"/>
      <protection locked="true" hidden="false"/>
    </xf>
    <xf numFmtId="164" fontId="5" fillId="4" borderId="44" xfId="0" applyFont="true" applyBorder="true" applyAlignment="true" applyProtection="false">
      <alignment horizontal="general" vertical="center" textRotation="0" wrapText="true" indent="0" shrinkToFit="false"/>
      <protection locked="true" hidden="false"/>
    </xf>
    <xf numFmtId="164" fontId="5" fillId="4" borderId="45" xfId="0" applyFont="true" applyBorder="true" applyAlignment="true" applyProtection="false">
      <alignment horizontal="general" vertical="center" textRotation="0" wrapText="true" indent="0" shrinkToFit="false"/>
      <protection locked="true" hidden="false"/>
    </xf>
    <xf numFmtId="164" fontId="5" fillId="4" borderId="46" xfId="0" applyFont="true" applyBorder="true" applyAlignment="true" applyProtection="false">
      <alignment horizontal="general" vertical="center" textRotation="0" wrapText="true" indent="0" shrinkToFit="false"/>
      <protection locked="true" hidden="false"/>
    </xf>
    <xf numFmtId="164" fontId="4" fillId="0" borderId="47" xfId="0" applyFont="true" applyBorder="true" applyAlignment="false" applyProtection="false">
      <alignment horizontal="general" vertical="bottom" textRotation="0" wrapText="false" indent="0" shrinkToFit="false"/>
      <protection locked="true" hidden="false"/>
    </xf>
    <xf numFmtId="164" fontId="4" fillId="0" borderId="48" xfId="0" applyFont="true" applyBorder="true" applyAlignment="true" applyProtection="false">
      <alignment horizontal="center" vertical="center" textRotation="0" wrapText="false" indent="0" shrinkToFit="false"/>
      <protection locked="true" hidden="false"/>
    </xf>
    <xf numFmtId="164" fontId="4" fillId="0" borderId="49" xfId="0" applyFont="true" applyBorder="true" applyAlignment="true" applyProtection="false">
      <alignment horizontal="center" vertical="center" textRotation="0" wrapText="false" indent="0" shrinkToFit="false"/>
      <protection locked="true" hidden="false"/>
    </xf>
    <xf numFmtId="164" fontId="4" fillId="4" borderId="50" xfId="0" applyFont="true" applyBorder="true" applyAlignment="true" applyProtection="false">
      <alignment horizontal="general" vertical="center" textRotation="0" wrapText="true" indent="0" shrinkToFit="false"/>
      <protection locked="true" hidden="false"/>
    </xf>
    <xf numFmtId="164" fontId="4" fillId="4" borderId="51" xfId="0" applyFont="true" applyBorder="true" applyAlignment="true" applyProtection="false">
      <alignment horizontal="general" vertical="center" textRotation="0" wrapText="true" indent="0" shrinkToFit="false"/>
      <protection locked="true" hidden="false"/>
    </xf>
    <xf numFmtId="164" fontId="4" fillId="4" borderId="52" xfId="0" applyFont="true" applyBorder="true" applyAlignment="true" applyProtection="false">
      <alignment horizontal="general" vertical="center" textRotation="0" wrapText="true" indent="0" shrinkToFit="false"/>
      <protection locked="true" hidden="false"/>
    </xf>
    <xf numFmtId="164" fontId="5" fillId="4" borderId="51" xfId="0" applyFont="true" applyBorder="true" applyAlignment="true" applyProtection="false">
      <alignment horizontal="general" vertical="center" textRotation="0" wrapText="true" indent="0" shrinkToFit="false"/>
      <protection locked="true" hidden="false"/>
    </xf>
    <xf numFmtId="164" fontId="4" fillId="0" borderId="48" xfId="0" applyFont="true" applyBorder="true" applyAlignment="true" applyProtection="false">
      <alignment horizontal="center" vertical="center" textRotation="0" wrapText="true" indent="0" shrinkToFit="false"/>
      <protection locked="true" hidden="false"/>
    </xf>
    <xf numFmtId="164" fontId="4" fillId="0" borderId="53" xfId="0" applyFont="true" applyBorder="true" applyAlignment="true" applyProtection="false">
      <alignment horizontal="center" vertical="center" textRotation="0" wrapText="false" indent="0" shrinkToFit="false"/>
      <protection locked="true" hidden="false"/>
    </xf>
    <xf numFmtId="164" fontId="5" fillId="4" borderId="54" xfId="0" applyFont="true" applyBorder="true" applyAlignment="true" applyProtection="false">
      <alignment horizontal="general" vertical="center" textRotation="0" wrapText="true" indent="0" shrinkToFit="false"/>
      <protection locked="true" hidden="false"/>
    </xf>
    <xf numFmtId="164" fontId="4" fillId="4" borderId="54" xfId="0" applyFont="true" applyBorder="true" applyAlignment="true" applyProtection="false">
      <alignment horizontal="general" vertical="center" textRotation="0" wrapText="true" indent="0" shrinkToFit="false"/>
      <protection locked="true" hidden="false"/>
    </xf>
    <xf numFmtId="164" fontId="4" fillId="4" borderId="0" xfId="0" applyFont="true" applyBorder="true" applyAlignment="true" applyProtection="false">
      <alignment horizontal="general" vertical="center" textRotation="0" wrapText="true" indent="0" shrinkToFit="false"/>
      <protection locked="true" hidden="false"/>
    </xf>
    <xf numFmtId="164" fontId="4" fillId="0" borderId="55" xfId="0" applyFont="true" applyBorder="true" applyAlignment="true" applyProtection="false">
      <alignment horizontal="center" vertical="center" textRotation="0" wrapText="false" indent="0" shrinkToFit="false"/>
      <protection locked="true" hidden="false"/>
    </xf>
    <xf numFmtId="164" fontId="4" fillId="0" borderId="50" xfId="0" applyFont="true" applyBorder="true" applyAlignment="true" applyProtection="false">
      <alignment horizontal="center" vertical="center" textRotation="0" wrapText="false" indent="0" shrinkToFit="false"/>
      <protection locked="true" hidden="false"/>
    </xf>
    <xf numFmtId="164" fontId="4" fillId="0" borderId="56" xfId="0" applyFont="true" applyBorder="true" applyAlignment="true" applyProtection="false">
      <alignment horizontal="center" vertical="center" textRotation="0" wrapText="true" indent="0" shrinkToFit="false"/>
      <protection locked="true" hidden="false"/>
    </xf>
    <xf numFmtId="164" fontId="5" fillId="4" borderId="57" xfId="0" applyFont="true" applyBorder="true" applyAlignment="true" applyProtection="false">
      <alignment horizontal="general" vertical="center" textRotation="0" wrapText="true" indent="0" shrinkToFit="false"/>
      <protection locked="true" hidden="false"/>
    </xf>
    <xf numFmtId="164" fontId="5" fillId="4" borderId="52" xfId="0" applyFont="true" applyBorder="true" applyAlignment="true" applyProtection="false">
      <alignment horizontal="general" vertical="center" textRotation="0" wrapText="true" indent="0" shrinkToFit="false"/>
      <protection locked="true" hidden="false"/>
    </xf>
    <xf numFmtId="164" fontId="4" fillId="0" borderId="0" xfId="0" applyFont="true" applyBorder="false" applyAlignment="true" applyProtection="false">
      <alignment horizontal="center" vertical="center" textRotation="0" wrapText="false" indent="0" shrinkToFit="false"/>
      <protection locked="true" hidden="false"/>
    </xf>
    <xf numFmtId="164" fontId="5" fillId="4" borderId="58" xfId="0" applyFont="true" applyBorder="true" applyAlignment="true" applyProtection="false">
      <alignment horizontal="general" vertical="center" textRotation="0" wrapText="true" indent="0" shrinkToFit="false"/>
      <protection locked="true" hidden="false"/>
    </xf>
    <xf numFmtId="164" fontId="5" fillId="4" borderId="0" xfId="0" applyFont="true" applyBorder="true" applyAlignment="true" applyProtection="false">
      <alignment horizontal="general" vertical="center" textRotation="0" wrapText="true" indent="0" shrinkToFit="false"/>
      <protection locked="true" hidden="false"/>
    </xf>
    <xf numFmtId="164" fontId="5" fillId="0" borderId="0" xfId="0" applyFont="true" applyBorder="false" applyAlignment="true" applyProtection="false">
      <alignment horizontal="center" vertical="bottom" textRotation="0" wrapText="false" indent="0" shrinkToFit="false"/>
      <protection locked="true" hidden="false"/>
    </xf>
    <xf numFmtId="164" fontId="5" fillId="0" borderId="54" xfId="0" applyFont="true" applyBorder="true" applyAlignment="true" applyProtection="false">
      <alignment horizontal="center" vertical="bottom" textRotation="0" wrapText="false" indent="0" shrinkToFit="false"/>
      <protection locked="true" hidden="false"/>
    </xf>
    <xf numFmtId="164" fontId="5" fillId="0" borderId="52" xfId="0" applyFont="true" applyBorder="true" applyAlignment="false" applyProtection="false">
      <alignment horizontal="general" vertical="bottom" textRotation="0" wrapText="false" indent="0" shrinkToFit="false"/>
      <protection locked="true" hidden="false"/>
    </xf>
    <xf numFmtId="164" fontId="5" fillId="0" borderId="56" xfId="0" applyFont="true" applyBorder="tru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false">
      <alignment horizontal="left" vertical="center" textRotation="0" wrapText="false" indent="0" shrinkToFit="false"/>
      <protection locked="true" hidden="false"/>
    </xf>
    <xf numFmtId="164" fontId="8"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5" fillId="0" borderId="0" xfId="0" applyFont="true" applyBorder="false" applyAlignment="true" applyProtection="false">
      <alignment horizontal="general" vertical="bottom" textRotation="0" wrapText="true" indent="0" shrinkToFit="false"/>
      <protection locked="true" hidden="false"/>
    </xf>
    <xf numFmtId="164" fontId="4" fillId="0" borderId="0" xfId="0" applyFont="true" applyBorder="false" applyAlignment="true" applyProtection="false">
      <alignment horizontal="general" vertical="bottom" textRotation="0" wrapText="false" indent="0" shrinkToFit="false"/>
      <protection locked="true" hidden="false"/>
    </xf>
  </cellXfs>
  <cellStyles count="7">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Excel Built-in Explanatory Text" xfId="20" builtinId="53" customBuiltin="true"/>
  </cellStyles>
  <dxfs count="1">
    <dxf/>
  </dxfs>
  <colors>
    <indexedColors>
      <rgbColor rgb="FF000000"/>
      <rgbColor rgb="FFFFFFFF"/>
      <rgbColor rgb="FFFF0000"/>
      <rgbColor rgb="FF00FF00"/>
      <rgbColor rgb="FF0000FF"/>
      <rgbColor rgb="FFEAD1DC"/>
      <rgbColor rgb="FFFF00FF"/>
      <rgbColor rgb="FF00FFFF"/>
      <rgbColor rgb="FF9C0006"/>
      <rgbColor rgb="FF008000"/>
      <rgbColor rgb="FF000080"/>
      <rgbColor rgb="FF808000"/>
      <rgbColor rgb="FF9900FF"/>
      <rgbColor rgb="FF008080"/>
      <rgbColor rgb="FFAEABAB"/>
      <rgbColor rgb="FF8E7CC3"/>
      <rgbColor rgb="FF6D9EEB"/>
      <rgbColor rgb="FF993366"/>
      <rgbColor rgb="FFFBFBFE"/>
      <rgbColor rgb="FFF3F3F3"/>
      <rgbColor rgb="FF660066"/>
      <rgbColor rgb="FFE06666"/>
      <rgbColor rgb="FF0066CC"/>
      <rgbColor rgb="FFC9DAF8"/>
      <rgbColor rgb="FF000080"/>
      <rgbColor rgb="FFFF00FF"/>
      <rgbColor rgb="FFFFFF00"/>
      <rgbColor rgb="FF00FFFF"/>
      <rgbColor rgb="FF800080"/>
      <rgbColor rgb="FF800000"/>
      <rgbColor rgb="FF008080"/>
      <rgbColor rgb="FF0000FF"/>
      <rgbColor rgb="FF00CCFF"/>
      <rgbColor rgb="FFFBE5D6"/>
      <rgbColor rgb="FFD9EAD3"/>
      <rgbColor rgb="FFFCE5CD"/>
      <rgbColor rgb="FFA4C2F4"/>
      <rgbColor rgb="FFFFC7CE"/>
      <rgbColor rgb="FFD5A6BD"/>
      <rgbColor rgb="FFF9CB9C"/>
      <rgbColor rgb="FF3366FF"/>
      <rgbColor rgb="FF64BF7C"/>
      <rgbColor rgb="FFD9D2E9"/>
      <rgbColor rgb="FFFFD965"/>
      <rgbColor rgb="FFF6B26B"/>
      <rgbColor rgb="FFFF6600"/>
      <rgbColor rgb="FF666699"/>
      <rgbColor rgb="FFC27BA0"/>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276.png"/>
</Relationships>
</file>

<file path=xl/drawings/_rels/drawing2.xml.rels><?xml version="1.0" encoding="UTF-8"?>
<Relationships xmlns="http://schemas.openxmlformats.org/package/2006/relationships"><Relationship Id="rId1" Type="http://schemas.openxmlformats.org/officeDocument/2006/relationships/image" Target="../media/image277.png"/>
</Relationships>
</file>

<file path=xl/drawings/_rels/drawing3.xml.rels><?xml version="1.0" encoding="UTF-8"?>
<Relationships xmlns="http://schemas.openxmlformats.org/package/2006/relationships"><Relationship Id="rId1" Type="http://schemas.openxmlformats.org/officeDocument/2006/relationships/image" Target="../media/image278.png"/>
</Relationships>
</file>

<file path=xl/drawings/_rels/drawing4.xml.rels><?xml version="1.0" encoding="UTF-8"?>
<Relationships xmlns="http://schemas.openxmlformats.org/package/2006/relationships"><Relationship Id="rId1" Type="http://schemas.openxmlformats.org/officeDocument/2006/relationships/image" Target="../media/image279.png"/><Relationship Id="rId2" Type="http://schemas.openxmlformats.org/officeDocument/2006/relationships/image" Target="../media/image280.png"/><Relationship Id="rId3" Type="http://schemas.openxmlformats.org/officeDocument/2006/relationships/image" Target="../media/image281.png"/>
</Relationships>
</file>

<file path=xl/drawings/_rels/drawing5.xml.rels><?xml version="1.0" encoding="UTF-8"?>
<Relationships xmlns="http://schemas.openxmlformats.org/package/2006/relationships"><Relationship Id="rId1" Type="http://schemas.openxmlformats.org/officeDocument/2006/relationships/image" Target="../media/image282.png"/>
</Relationships>
</file>

<file path=xl/drawings/_rels/drawing6.xml.rels><?xml version="1.0" encoding="UTF-8"?>
<Relationships xmlns="http://schemas.openxmlformats.org/package/2006/relationships"><Relationship Id="rId1" Type="http://schemas.openxmlformats.org/officeDocument/2006/relationships/image" Target="../media/image283.png"/>
</Relationships>
</file>

<file path=xl/drawings/_rels/drawing7.xml.rels><?xml version="1.0" encoding="UTF-8"?>
<Relationships xmlns="http://schemas.openxmlformats.org/package/2006/relationships"><Relationship Id="rId1" Type="http://schemas.openxmlformats.org/officeDocument/2006/relationships/image" Target="../media/image284.png"/>
</Relationships>
</file>

<file path=xl/drawings/_rels/drawing8.xml.rels><?xml version="1.0" encoding="UTF-8"?>
<Relationships xmlns="http://schemas.openxmlformats.org/package/2006/relationships"><Relationship Id="rId1" Type="http://schemas.openxmlformats.org/officeDocument/2006/relationships/image" Target="../media/image285.png"/>
</Relationships>
</file>

<file path=xl/drawings/_rels/drawing9.xml.rels><?xml version="1.0" encoding="UTF-8"?>
<Relationships xmlns="http://schemas.openxmlformats.org/package/2006/relationships"><Relationship Id="rId1" Type="http://schemas.openxmlformats.org/officeDocument/2006/relationships/image" Target="../media/image286.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819000</xdr:colOff>
      <xdr:row>0</xdr:row>
      <xdr:rowOff>40320</xdr:rowOff>
    </xdr:from>
    <xdr:to>
      <xdr:col>1</xdr:col>
      <xdr:colOff>254880</xdr:colOff>
      <xdr:row>2</xdr:row>
      <xdr:rowOff>178560</xdr:rowOff>
    </xdr:to>
    <xdr:pic>
      <xdr:nvPicPr>
        <xdr:cNvPr id="0" name="image1.png" descr=""/>
        <xdr:cNvPicPr/>
      </xdr:nvPicPr>
      <xdr:blipFill>
        <a:blip r:embed="rId1"/>
        <a:stretch/>
      </xdr:blipFill>
      <xdr:spPr>
        <a:xfrm>
          <a:off x="819000" y="40320"/>
          <a:ext cx="655560" cy="572400"/>
        </a:xfrm>
        <a:prstGeom prst="rect">
          <a:avLst/>
        </a:prstGeom>
        <a:ln>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8</xdr:col>
      <xdr:colOff>123120</xdr:colOff>
      <xdr:row>44</xdr:row>
      <xdr:rowOff>37080</xdr:rowOff>
    </xdr:to>
    <xdr:sp>
      <xdr:nvSpPr>
        <xdr:cNvPr id="1" name="CustomShape 1" hidden="1"/>
        <xdr:cNvSpPr/>
      </xdr:nvSpPr>
      <xdr:spPr>
        <a:xfrm>
          <a:off x="0" y="0"/>
          <a:ext cx="10270080" cy="9888120"/>
        </a:xfrm>
        <a:prstGeom prst="rect">
          <a:avLst/>
        </a:prstGeom>
        <a:solidFill>
          <a:srgbClr val="ffffff"/>
        </a:solidFill>
        <a:ln w="9360">
          <a:noFill/>
        </a:ln>
      </xdr:spPr>
      <xdr:style>
        <a:lnRef idx="0"/>
        <a:fillRef idx="0"/>
        <a:effectRef idx="0"/>
        <a:fontRef idx="minor"/>
      </xdr:style>
    </xdr:sp>
    <xdr:clientData/>
  </xdr:twoCellAnchor>
  <xdr:twoCellAnchor editAs="oneCell">
    <xdr:from>
      <xdr:col>1</xdr:col>
      <xdr:colOff>332280</xdr:colOff>
      <xdr:row>0</xdr:row>
      <xdr:rowOff>58680</xdr:rowOff>
    </xdr:from>
    <xdr:to>
      <xdr:col>1</xdr:col>
      <xdr:colOff>1226520</xdr:colOff>
      <xdr:row>3</xdr:row>
      <xdr:rowOff>129240</xdr:rowOff>
    </xdr:to>
    <xdr:pic>
      <xdr:nvPicPr>
        <xdr:cNvPr id="2" name="image1.png" descr=""/>
        <xdr:cNvPicPr/>
      </xdr:nvPicPr>
      <xdr:blipFill>
        <a:blip r:embed="rId1"/>
        <a:stretch/>
      </xdr:blipFill>
      <xdr:spPr>
        <a:xfrm>
          <a:off x="1803960" y="58680"/>
          <a:ext cx="894240" cy="721800"/>
        </a:xfrm>
        <a:prstGeom prst="rect">
          <a:avLst/>
        </a:prstGeom>
        <a:ln>
          <a:noFill/>
        </a:ln>
      </xdr:spPr>
    </xdr:pic>
    <xdr:clientData/>
  </xdr:twoCellAnchor>
  <xdr:twoCellAnchor editAs="oneCell">
    <xdr:from>
      <xdr:col>0</xdr:col>
      <xdr:colOff>0</xdr:colOff>
      <xdr:row>0</xdr:row>
      <xdr:rowOff>0</xdr:rowOff>
    </xdr:from>
    <xdr:to>
      <xdr:col>8</xdr:col>
      <xdr:colOff>123120</xdr:colOff>
      <xdr:row>43</xdr:row>
      <xdr:rowOff>18360</xdr:rowOff>
    </xdr:to>
    <xdr:sp>
      <xdr:nvSpPr>
        <xdr:cNvPr id="3" name="CustomShape 1" hidden="1"/>
        <xdr:cNvSpPr/>
      </xdr:nvSpPr>
      <xdr:spPr>
        <a:xfrm>
          <a:off x="0" y="0"/>
          <a:ext cx="10270080" cy="967896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8</xdr:col>
      <xdr:colOff>123840</xdr:colOff>
      <xdr:row>43</xdr:row>
      <xdr:rowOff>19080</xdr:rowOff>
    </xdr:to>
    <xdr:sp>
      <xdr:nvSpPr>
        <xdr:cNvPr id="4" name="CustomShape 1" hidden="1"/>
        <xdr:cNvSpPr/>
      </xdr:nvSpPr>
      <xdr:spPr>
        <a:xfrm>
          <a:off x="0" y="0"/>
          <a:ext cx="10270800" cy="967968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330480</xdr:colOff>
      <xdr:row>0</xdr:row>
      <xdr:rowOff>58680</xdr:rowOff>
    </xdr:from>
    <xdr:to>
      <xdr:col>1</xdr:col>
      <xdr:colOff>1224000</xdr:colOff>
      <xdr:row>3</xdr:row>
      <xdr:rowOff>128880</xdr:rowOff>
    </xdr:to>
    <xdr:pic>
      <xdr:nvPicPr>
        <xdr:cNvPr id="5" name="image1.png" descr=""/>
        <xdr:cNvPicPr/>
      </xdr:nvPicPr>
      <xdr:blipFill>
        <a:blip r:embed="rId1"/>
        <a:stretch/>
      </xdr:blipFill>
      <xdr:spPr>
        <a:xfrm>
          <a:off x="1802160" y="58680"/>
          <a:ext cx="893520" cy="721440"/>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201960</xdr:colOff>
      <xdr:row>0</xdr:row>
      <xdr:rowOff>136080</xdr:rowOff>
    </xdr:from>
    <xdr:to>
      <xdr:col>1</xdr:col>
      <xdr:colOff>911520</xdr:colOff>
      <xdr:row>3</xdr:row>
      <xdr:rowOff>58320</xdr:rowOff>
    </xdr:to>
    <xdr:pic>
      <xdr:nvPicPr>
        <xdr:cNvPr id="6" name="image1.png" descr=""/>
        <xdr:cNvPicPr/>
      </xdr:nvPicPr>
      <xdr:blipFill>
        <a:blip r:embed="rId1"/>
        <a:stretch/>
      </xdr:blipFill>
      <xdr:spPr>
        <a:xfrm>
          <a:off x="1673640" y="136080"/>
          <a:ext cx="709560" cy="573480"/>
        </a:xfrm>
        <a:prstGeom prst="rect">
          <a:avLst/>
        </a:prstGeom>
        <a:ln>
          <a:noFill/>
        </a:ln>
      </xdr:spPr>
    </xdr:pic>
    <xdr:clientData/>
  </xdr:twoCellAnchor>
  <xdr:twoCellAnchor editAs="oneCell">
    <xdr:from>
      <xdr:col>1</xdr:col>
      <xdr:colOff>93960</xdr:colOff>
      <xdr:row>0</xdr:row>
      <xdr:rowOff>77760</xdr:rowOff>
    </xdr:from>
    <xdr:to>
      <xdr:col>1</xdr:col>
      <xdr:colOff>902880</xdr:colOff>
      <xdr:row>3</xdr:row>
      <xdr:rowOff>79920</xdr:rowOff>
    </xdr:to>
    <xdr:pic>
      <xdr:nvPicPr>
        <xdr:cNvPr id="7" name="image1.png" descr=""/>
        <xdr:cNvPicPr/>
      </xdr:nvPicPr>
      <xdr:blipFill>
        <a:blip r:embed="rId2"/>
        <a:stretch/>
      </xdr:blipFill>
      <xdr:spPr>
        <a:xfrm>
          <a:off x="1565640" y="77760"/>
          <a:ext cx="808920" cy="653400"/>
        </a:xfrm>
        <a:prstGeom prst="rect">
          <a:avLst/>
        </a:prstGeom>
        <a:ln>
          <a:noFill/>
        </a:ln>
      </xdr:spPr>
    </xdr:pic>
    <xdr:clientData/>
  </xdr:twoCellAnchor>
  <xdr:twoCellAnchor editAs="oneCell">
    <xdr:from>
      <xdr:col>1</xdr:col>
      <xdr:colOff>93960</xdr:colOff>
      <xdr:row>0</xdr:row>
      <xdr:rowOff>77760</xdr:rowOff>
    </xdr:from>
    <xdr:to>
      <xdr:col>1</xdr:col>
      <xdr:colOff>987480</xdr:colOff>
      <xdr:row>3</xdr:row>
      <xdr:rowOff>147960</xdr:rowOff>
    </xdr:to>
    <xdr:pic>
      <xdr:nvPicPr>
        <xdr:cNvPr id="8" name="image1.png" descr=""/>
        <xdr:cNvPicPr/>
      </xdr:nvPicPr>
      <xdr:blipFill>
        <a:blip r:embed="rId3"/>
        <a:stretch/>
      </xdr:blipFill>
      <xdr:spPr>
        <a:xfrm>
          <a:off x="1565640" y="77760"/>
          <a:ext cx="893520" cy="721440"/>
        </a:xfrm>
        <a:prstGeom prst="rect">
          <a:avLst/>
        </a:prstGeom>
        <a:ln>
          <a:noFill/>
        </a:ln>
      </xdr:spPr>
    </xdr:pic>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339840</xdr:colOff>
      <xdr:row>0</xdr:row>
      <xdr:rowOff>57600</xdr:rowOff>
    </xdr:from>
    <xdr:to>
      <xdr:col>1</xdr:col>
      <xdr:colOff>1233360</xdr:colOff>
      <xdr:row>3</xdr:row>
      <xdr:rowOff>146880</xdr:rowOff>
    </xdr:to>
    <xdr:pic>
      <xdr:nvPicPr>
        <xdr:cNvPr id="9" name="image1.png" descr=""/>
        <xdr:cNvPicPr/>
      </xdr:nvPicPr>
      <xdr:blipFill>
        <a:blip r:embed="rId1"/>
        <a:stretch/>
      </xdr:blipFill>
      <xdr:spPr>
        <a:xfrm>
          <a:off x="1811520" y="57600"/>
          <a:ext cx="893520" cy="740520"/>
        </a:xfrm>
        <a:prstGeom prst="rect">
          <a:avLst/>
        </a:prstGeom>
        <a:ln>
          <a:noFill/>
        </a:ln>
      </xdr:spPr>
    </xdr:pic>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222120</xdr:colOff>
      <xdr:row>0</xdr:row>
      <xdr:rowOff>38520</xdr:rowOff>
    </xdr:from>
    <xdr:to>
      <xdr:col>1</xdr:col>
      <xdr:colOff>1115640</xdr:colOff>
      <xdr:row>3</xdr:row>
      <xdr:rowOff>127800</xdr:rowOff>
    </xdr:to>
    <xdr:pic>
      <xdr:nvPicPr>
        <xdr:cNvPr id="10" name="image1.png" descr=""/>
        <xdr:cNvPicPr/>
      </xdr:nvPicPr>
      <xdr:blipFill>
        <a:blip r:embed="rId1"/>
        <a:stretch/>
      </xdr:blipFill>
      <xdr:spPr>
        <a:xfrm>
          <a:off x="1693800" y="38520"/>
          <a:ext cx="893520" cy="740520"/>
        </a:xfrm>
        <a:prstGeom prst="rect">
          <a:avLst/>
        </a:prstGeom>
        <a:ln>
          <a:noFill/>
        </a:ln>
      </xdr:spPr>
    </xdr:pic>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300600</xdr:colOff>
      <xdr:row>0</xdr:row>
      <xdr:rowOff>77040</xdr:rowOff>
    </xdr:from>
    <xdr:to>
      <xdr:col>1</xdr:col>
      <xdr:colOff>1194120</xdr:colOff>
      <xdr:row>3</xdr:row>
      <xdr:rowOff>166320</xdr:rowOff>
    </xdr:to>
    <xdr:pic>
      <xdr:nvPicPr>
        <xdr:cNvPr id="11" name="image1.png" descr=""/>
        <xdr:cNvPicPr/>
      </xdr:nvPicPr>
      <xdr:blipFill>
        <a:blip r:embed="rId1"/>
        <a:stretch/>
      </xdr:blipFill>
      <xdr:spPr>
        <a:xfrm>
          <a:off x="1772280" y="77040"/>
          <a:ext cx="893520" cy="740520"/>
        </a:xfrm>
        <a:prstGeom prst="rect">
          <a:avLst/>
        </a:prstGeom>
        <a:ln>
          <a:noFill/>
        </a:ln>
      </xdr:spPr>
    </xdr:pic>
    <xdr:clientData/>
  </xdr:twoCellAnchor>
</xdr:wsDr>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8</xdr:col>
      <xdr:colOff>503640</xdr:colOff>
      <xdr:row>33</xdr:row>
      <xdr:rowOff>122400</xdr:rowOff>
    </xdr:to>
    <xdr:sp>
      <xdr:nvSpPr>
        <xdr:cNvPr id="12" name="CustomShape 1" hidden="1"/>
        <xdr:cNvSpPr/>
      </xdr:nvSpPr>
      <xdr:spPr>
        <a:xfrm>
          <a:off x="0" y="0"/>
          <a:ext cx="10049400" cy="9188640"/>
        </a:xfrm>
        <a:prstGeom prst="rect">
          <a:avLst/>
        </a:prstGeom>
        <a:solidFill>
          <a:srgbClr val="ffffff"/>
        </a:solidFill>
        <a:ln w="9360">
          <a:noFill/>
        </a:ln>
      </xdr:spPr>
      <xdr:style>
        <a:lnRef idx="0"/>
        <a:fillRef idx="0"/>
        <a:effectRef idx="0"/>
        <a:fontRef idx="minor"/>
      </xdr:style>
    </xdr:sp>
    <xdr:clientData/>
  </xdr:twoCellAnchor>
  <xdr:twoCellAnchor editAs="oneCell">
    <xdr:from>
      <xdr:col>1</xdr:col>
      <xdr:colOff>347400</xdr:colOff>
      <xdr:row>0</xdr:row>
      <xdr:rowOff>74880</xdr:rowOff>
    </xdr:from>
    <xdr:to>
      <xdr:col>1</xdr:col>
      <xdr:colOff>1240920</xdr:colOff>
      <xdr:row>3</xdr:row>
      <xdr:rowOff>164160</xdr:rowOff>
    </xdr:to>
    <xdr:pic>
      <xdr:nvPicPr>
        <xdr:cNvPr id="13" name="image1.png" descr=""/>
        <xdr:cNvPicPr/>
      </xdr:nvPicPr>
      <xdr:blipFill>
        <a:blip r:embed="rId1"/>
        <a:stretch/>
      </xdr:blipFill>
      <xdr:spPr>
        <a:xfrm>
          <a:off x="1819080" y="74880"/>
          <a:ext cx="893520" cy="740520"/>
        </a:xfrm>
        <a:prstGeom prst="rect">
          <a:avLst/>
        </a:prstGeom>
        <a:ln>
          <a:noFill/>
        </a:ln>
      </xdr:spPr>
    </xdr:pic>
    <xdr:clientData/>
  </xdr:twoCellAnchor>
  <xdr:twoCellAnchor editAs="oneCell">
    <xdr:from>
      <xdr:col>0</xdr:col>
      <xdr:colOff>0</xdr:colOff>
      <xdr:row>0</xdr:row>
      <xdr:rowOff>0</xdr:rowOff>
    </xdr:from>
    <xdr:to>
      <xdr:col>8</xdr:col>
      <xdr:colOff>503640</xdr:colOff>
      <xdr:row>37</xdr:row>
      <xdr:rowOff>46440</xdr:rowOff>
    </xdr:to>
    <xdr:sp>
      <xdr:nvSpPr>
        <xdr:cNvPr id="14" name="CustomShape 1" hidden="1"/>
        <xdr:cNvSpPr/>
      </xdr:nvSpPr>
      <xdr:spPr>
        <a:xfrm>
          <a:off x="0" y="0"/>
          <a:ext cx="10049400" cy="9874800"/>
        </a:xfrm>
        <a:prstGeom prst="rect">
          <a:avLst/>
        </a:prstGeom>
        <a:solidFill>
          <a:srgbClr val="ffffff"/>
        </a:solidFill>
        <a:ln w="9360">
          <a:miter/>
        </a:ln>
      </xdr:spPr>
      <xdr:style>
        <a:lnRef idx="0"/>
        <a:fillRef idx="0"/>
        <a:effectRef idx="0"/>
        <a:fontRef idx="minor"/>
      </xdr:style>
    </xdr:sp>
    <xdr:clientData/>
  </xdr:twoCellAnchor>
  <xdr:twoCellAnchor editAs="oneCell">
    <xdr:from>
      <xdr:col>0</xdr:col>
      <xdr:colOff>0</xdr:colOff>
      <xdr:row>0</xdr:row>
      <xdr:rowOff>0</xdr:rowOff>
    </xdr:from>
    <xdr:to>
      <xdr:col>8</xdr:col>
      <xdr:colOff>599760</xdr:colOff>
      <xdr:row>36</xdr:row>
      <xdr:rowOff>18720</xdr:rowOff>
    </xdr:to>
    <xdr:sp>
      <xdr:nvSpPr>
        <xdr:cNvPr id="15" name="CustomShape 1" hidden="1"/>
        <xdr:cNvSpPr/>
      </xdr:nvSpPr>
      <xdr:spPr>
        <a:xfrm>
          <a:off x="0" y="0"/>
          <a:ext cx="10145520" cy="9656640"/>
        </a:xfrm>
        <a:prstGeom prst="rect">
          <a:avLst/>
        </a:prstGeom>
        <a:solidFill>
          <a:srgbClr val="ffffff"/>
        </a:solidFill>
        <a:ln w="9360">
          <a:solidFill>
            <a:srgbClr val="000000"/>
          </a:solidFill>
          <a:miter/>
        </a:ln>
      </xdr:spPr>
      <xdr:style>
        <a:lnRef idx="0"/>
        <a:fillRef idx="0"/>
        <a:effectRef idx="0"/>
        <a:fontRef idx="minor"/>
      </xdr:style>
    </xdr:sp>
    <xdr:clientData/>
  </xdr:twoCellAnchor>
</xdr:wsDr>
</file>

<file path=xl/drawings/drawing9.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1044720</xdr:colOff>
      <xdr:row>0</xdr:row>
      <xdr:rowOff>28440</xdr:rowOff>
    </xdr:from>
    <xdr:to>
      <xdr:col>0</xdr:col>
      <xdr:colOff>1938240</xdr:colOff>
      <xdr:row>3</xdr:row>
      <xdr:rowOff>137160</xdr:rowOff>
    </xdr:to>
    <xdr:pic>
      <xdr:nvPicPr>
        <xdr:cNvPr id="16" name="image1.png" descr=""/>
        <xdr:cNvPicPr/>
      </xdr:nvPicPr>
      <xdr:blipFill>
        <a:blip r:embed="rId1"/>
        <a:stretch/>
      </xdr:blipFill>
      <xdr:spPr>
        <a:xfrm>
          <a:off x="1044720" y="28440"/>
          <a:ext cx="893520" cy="759960"/>
        </a:xfrm>
        <a:prstGeom prst="rect">
          <a:avLst/>
        </a:prstGeom>
        <a:ln>
          <a:noFill/>
        </a:ln>
      </xdr:spPr>
    </xdr:pic>
    <xdr:clientData/>
  </xdr:twoCellAnchor>
</xdr:wsDr>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4.xml.rels><?xml version="1.0" encoding="UTF-8"?>
<Relationships xmlns="http://schemas.openxmlformats.org/package/2006/relationships"><Relationship Id="rId1" Type="http://schemas.openxmlformats.org/officeDocument/2006/relationships/drawing" Target="../drawings/drawing4.xml"/>
</Relationships>
</file>

<file path=xl/worksheets/_rels/sheet5.xml.rels><?xml version="1.0" encoding="UTF-8"?>
<Relationships xmlns="http://schemas.openxmlformats.org/package/2006/relationships"><Relationship Id="rId1" Type="http://schemas.openxmlformats.org/officeDocument/2006/relationships/drawing" Target="../drawings/drawing5.xml"/>
</Relationships>
</file>

<file path=xl/worksheets/_rels/sheet6.xml.rels><?xml version="1.0" encoding="UTF-8"?>
<Relationships xmlns="http://schemas.openxmlformats.org/package/2006/relationships"><Relationship Id="rId1" Type="http://schemas.openxmlformats.org/officeDocument/2006/relationships/drawing" Target="../drawings/drawing6.xml"/>
</Relationships>
</file>

<file path=xl/worksheets/_rels/sheet7.xml.rels><?xml version="1.0" encoding="UTF-8"?>
<Relationships xmlns="http://schemas.openxmlformats.org/package/2006/relationships"><Relationship Id="rId1" Type="http://schemas.openxmlformats.org/officeDocument/2006/relationships/drawing" Target="../drawings/drawing7.xml"/>
</Relationships>
</file>

<file path=xl/worksheets/_rels/sheet8.xml.rels><?xml version="1.0" encoding="UTF-8"?>
<Relationships xmlns="http://schemas.openxmlformats.org/package/2006/relationships"><Relationship Id="rId1" Type="http://schemas.openxmlformats.org/officeDocument/2006/relationships/comments" Target="../comments8.xml"/><Relationship Id="rId2" Type="http://schemas.openxmlformats.org/officeDocument/2006/relationships/drawing" Target="../drawings/drawing8.xml"/><Relationship Id="rId3" Type="http://schemas.openxmlformats.org/officeDocument/2006/relationships/vmlDrawing" Target="../drawings/vmlDrawing2.vml"/>
</Relationships>
</file>

<file path=xl/worksheets/_rels/sheet9.xml.rels><?xml version="1.0" encoding="UTF-8"?>
<Relationships xmlns="http://schemas.openxmlformats.org/package/2006/relationships"><Relationship Id="rId1" Type="http://schemas.openxmlformats.org/officeDocument/2006/relationships/drawing" Target="../drawings/drawing9.xml"/>
</Relationships>
</file>

<file path=xl/worksheets/sheet1.xml><?xml version="1.0" encoding="utf-8"?>
<worksheet xmlns="http://schemas.openxmlformats.org/spreadsheetml/2006/main" xmlns:r="http://schemas.openxmlformats.org/officeDocument/2006/relationships">
  <sheetPr filterMode="false">
    <tabColor rgb="FF6D9EEB"/>
    <pageSetUpPr fitToPage="true"/>
  </sheetPr>
  <dimension ref="A1:K33"/>
  <sheetViews>
    <sheetView showFormulas="false" showGridLines="false" showRowColHeaders="true" showZeros="true" rightToLeft="false" tabSelected="false" showOutlineSymbols="true" defaultGridColor="true" view="normal" topLeftCell="A13" colorId="64" zoomScale="100" zoomScaleNormal="100" zoomScalePageLayoutView="100" workbookViewId="0">
      <selection pane="topLeft" activeCell="A4" activeCellId="0" sqref="A4"/>
    </sheetView>
  </sheetViews>
  <sheetFormatPr defaultRowHeight="16.5" zeroHeight="false" outlineLevelRow="0" outlineLevelCol="0"/>
  <cols>
    <col collapsed="false" customWidth="true" hidden="false" outlineLevel="0" max="1" min="1" style="1" width="17.29"/>
    <col collapsed="false" customWidth="true" hidden="false" outlineLevel="0" max="2" min="2" style="1" width="17.14"/>
    <col collapsed="false" customWidth="true" hidden="false" outlineLevel="0" max="3" min="3" style="1" width="40.28"/>
    <col collapsed="false" customWidth="true" hidden="false" outlineLevel="0" max="4" min="4" style="1" width="5.14"/>
    <col collapsed="false" customWidth="true" hidden="false" outlineLevel="0" max="5" min="5" style="1" width="8.86"/>
    <col collapsed="false" customWidth="true" hidden="false" outlineLevel="0" max="6" min="6" style="1" width="11.29"/>
    <col collapsed="false" customWidth="true" hidden="false" outlineLevel="0" max="7" min="7" style="1" width="15.71"/>
    <col collapsed="false" customWidth="true" hidden="false" outlineLevel="0" max="8" min="8" style="1" width="11.29"/>
    <col collapsed="false" customWidth="true" hidden="false" outlineLevel="0" max="9" min="9" style="1" width="15"/>
    <col collapsed="false" customWidth="true" hidden="false" outlineLevel="0" max="10" min="10" style="1" width="14.43"/>
    <col collapsed="false" customWidth="true" hidden="false" outlineLevel="0" max="11" min="11" style="1" width="11.86"/>
    <col collapsed="false" customWidth="true" hidden="false" outlineLevel="0" max="1025" min="12" style="1" width="14.43"/>
  </cols>
  <sheetData>
    <row r="1" customFormat="false" ht="17.1" hidden="false" customHeight="true" outlineLevel="0" collapsed="false">
      <c r="A1" s="2"/>
      <c r="B1" s="2"/>
      <c r="C1" s="3" t="s">
        <v>0</v>
      </c>
      <c r="D1" s="3"/>
      <c r="E1" s="3"/>
      <c r="F1" s="3"/>
      <c r="G1" s="3"/>
      <c r="H1" s="3"/>
      <c r="I1" s="4" t="s">
        <v>1</v>
      </c>
      <c r="J1" s="4"/>
      <c r="K1" s="4"/>
    </row>
    <row r="2" customFormat="false" ht="17.1" hidden="false" customHeight="true" outlineLevel="0" collapsed="false">
      <c r="A2" s="2"/>
      <c r="B2" s="2"/>
      <c r="C2" s="3"/>
      <c r="D2" s="3"/>
      <c r="E2" s="3"/>
      <c r="F2" s="3"/>
      <c r="G2" s="3"/>
      <c r="H2" s="3"/>
      <c r="I2" s="4" t="s">
        <v>2</v>
      </c>
      <c r="J2" s="4"/>
      <c r="K2" s="4"/>
    </row>
    <row r="3" customFormat="false" ht="17.1" hidden="false" customHeight="true" outlineLevel="0" collapsed="false">
      <c r="A3" s="2"/>
      <c r="B3" s="2"/>
      <c r="C3" s="3" t="s">
        <v>3</v>
      </c>
      <c r="D3" s="3"/>
      <c r="E3" s="3"/>
      <c r="F3" s="3"/>
      <c r="G3" s="3"/>
      <c r="H3" s="3"/>
      <c r="I3" s="4" t="s">
        <v>4</v>
      </c>
      <c r="J3" s="4"/>
      <c r="K3" s="4"/>
    </row>
    <row r="4" customFormat="false" ht="17.1" hidden="false" customHeight="true" outlineLevel="0" collapsed="false">
      <c r="A4" s="5"/>
      <c r="B4" s="5"/>
      <c r="C4" s="5"/>
      <c r="D4" s="5"/>
      <c r="E4" s="5"/>
      <c r="F4" s="5"/>
      <c r="G4" s="5"/>
      <c r="H4" s="5"/>
      <c r="I4" s="5"/>
      <c r="J4" s="5"/>
      <c r="K4" s="5"/>
    </row>
    <row r="5" customFormat="false" ht="17.1" hidden="false" customHeight="true" outlineLevel="0" collapsed="false">
      <c r="A5" s="6" t="s">
        <v>5</v>
      </c>
      <c r="B5" s="6"/>
      <c r="C5" s="6"/>
      <c r="D5" s="6"/>
      <c r="E5" s="6"/>
      <c r="F5" s="6"/>
      <c r="G5" s="6"/>
      <c r="H5" s="6"/>
      <c r="I5" s="6"/>
      <c r="J5" s="6"/>
      <c r="K5" s="6"/>
    </row>
    <row r="6" customFormat="false" ht="17.1" hidden="false" customHeight="true" outlineLevel="0" collapsed="false">
      <c r="A6" s="6" t="s">
        <v>6</v>
      </c>
      <c r="B6" s="6"/>
      <c r="C6" s="7" t="s">
        <v>7</v>
      </c>
      <c r="D6" s="7"/>
      <c r="E6" s="7"/>
      <c r="F6" s="7"/>
      <c r="G6" s="7"/>
      <c r="H6" s="7"/>
      <c r="I6" s="7"/>
      <c r="J6" s="7"/>
      <c r="K6" s="7"/>
    </row>
    <row r="7" customFormat="false" ht="33.95" hidden="false" customHeight="true" outlineLevel="0" collapsed="false">
      <c r="A7" s="8" t="s">
        <v>8</v>
      </c>
      <c r="B7" s="8"/>
      <c r="C7" s="7" t="s">
        <v>9</v>
      </c>
      <c r="D7" s="7"/>
      <c r="E7" s="7"/>
      <c r="F7" s="7"/>
      <c r="G7" s="7"/>
      <c r="H7" s="7"/>
      <c r="I7" s="7"/>
      <c r="J7" s="7"/>
      <c r="K7" s="7"/>
    </row>
    <row r="8" customFormat="false" ht="17.1" hidden="false" customHeight="true" outlineLevel="0" collapsed="false">
      <c r="A8" s="8" t="s">
        <v>10</v>
      </c>
      <c r="B8" s="8"/>
      <c r="C8" s="9" t="s">
        <v>11</v>
      </c>
      <c r="D8" s="9"/>
      <c r="E8" s="9"/>
      <c r="F8" s="9"/>
      <c r="G8" s="9"/>
      <c r="H8" s="9"/>
      <c r="I8" s="9"/>
      <c r="J8" s="9"/>
      <c r="K8" s="9"/>
    </row>
    <row r="9" customFormat="false" ht="33.95" hidden="false" customHeight="true" outlineLevel="0" collapsed="false">
      <c r="A9" s="8" t="s">
        <v>12</v>
      </c>
      <c r="B9" s="8"/>
      <c r="C9" s="9" t="s">
        <v>13</v>
      </c>
      <c r="D9" s="9"/>
      <c r="E9" s="9"/>
      <c r="F9" s="9"/>
      <c r="G9" s="9"/>
      <c r="H9" s="9"/>
      <c r="I9" s="9"/>
      <c r="J9" s="9"/>
      <c r="K9" s="9"/>
    </row>
    <row r="10" customFormat="false" ht="17.1" hidden="false" customHeight="true" outlineLevel="0" collapsed="false">
      <c r="A10" s="10"/>
      <c r="B10" s="10"/>
      <c r="C10" s="10"/>
      <c r="D10" s="10"/>
      <c r="E10" s="10"/>
      <c r="F10" s="10"/>
      <c r="G10" s="10"/>
      <c r="H10" s="10"/>
      <c r="I10" s="10"/>
      <c r="J10" s="10"/>
      <c r="K10" s="10"/>
    </row>
    <row r="11" customFormat="false" ht="33.95" hidden="false" customHeight="true" outlineLevel="0" collapsed="false">
      <c r="A11" s="11" t="s">
        <v>14</v>
      </c>
      <c r="B11" s="11"/>
      <c r="C11" s="9" t="s">
        <v>15</v>
      </c>
      <c r="D11" s="9"/>
      <c r="E11" s="9"/>
      <c r="F11" s="11" t="s">
        <v>16</v>
      </c>
      <c r="G11" s="11"/>
      <c r="H11" s="12" t="s">
        <v>17</v>
      </c>
      <c r="I11" s="12"/>
      <c r="J11" s="12"/>
      <c r="K11" s="12"/>
    </row>
    <row r="12" customFormat="false" ht="17.1" hidden="false" customHeight="true" outlineLevel="0" collapsed="false">
      <c r="A12" s="13"/>
      <c r="B12" s="13"/>
      <c r="C12" s="13"/>
      <c r="D12" s="13"/>
      <c r="E12" s="13"/>
      <c r="F12" s="13"/>
      <c r="G12" s="13"/>
      <c r="H12" s="13"/>
      <c r="I12" s="13"/>
      <c r="J12" s="13"/>
      <c r="K12" s="13"/>
    </row>
    <row r="13" customFormat="false" ht="17.1" hidden="false" customHeight="true" outlineLevel="0" collapsed="false">
      <c r="A13" s="14" t="s">
        <v>18</v>
      </c>
      <c r="B13" s="14"/>
      <c r="C13" s="14"/>
      <c r="D13" s="14"/>
      <c r="E13" s="14"/>
      <c r="F13" s="14"/>
      <c r="G13" s="14"/>
      <c r="H13" s="14"/>
      <c r="I13" s="14"/>
      <c r="J13" s="14"/>
      <c r="K13" s="14"/>
    </row>
    <row r="14" customFormat="false" ht="66" hidden="false" customHeight="true" outlineLevel="0" collapsed="false">
      <c r="A14" s="15" t="s">
        <v>19</v>
      </c>
      <c r="B14" s="15" t="s">
        <v>20</v>
      </c>
      <c r="C14" s="15" t="s">
        <v>18</v>
      </c>
      <c r="D14" s="16" t="s">
        <v>21</v>
      </c>
      <c r="E14" s="16"/>
      <c r="F14" s="16"/>
      <c r="G14" s="16"/>
      <c r="H14" s="16" t="s">
        <v>22</v>
      </c>
      <c r="I14" s="17" t="s">
        <v>23</v>
      </c>
      <c r="J14" s="17"/>
      <c r="K14" s="17" t="s">
        <v>24</v>
      </c>
    </row>
    <row r="15" customFormat="false" ht="51" hidden="false" customHeight="true" outlineLevel="0" collapsed="false">
      <c r="A15" s="18" t="s">
        <v>25</v>
      </c>
      <c r="B15" s="19" t="s">
        <v>26</v>
      </c>
      <c r="C15" s="20" t="s">
        <v>27</v>
      </c>
      <c r="D15" s="21" t="s">
        <v>28</v>
      </c>
      <c r="E15" s="22" t="s">
        <v>29</v>
      </c>
      <c r="F15" s="22"/>
      <c r="G15" s="22"/>
      <c r="H15" s="23" t="s">
        <v>30</v>
      </c>
      <c r="I15" s="24" t="s">
        <v>31</v>
      </c>
      <c r="J15" s="25" t="s">
        <v>32</v>
      </c>
      <c r="K15" s="26" t="s">
        <v>33</v>
      </c>
    </row>
    <row r="16" customFormat="false" ht="33.95" hidden="false" customHeight="true" outlineLevel="0" collapsed="false">
      <c r="A16" s="18"/>
      <c r="B16" s="19"/>
      <c r="C16" s="20"/>
      <c r="D16" s="27" t="s">
        <v>34</v>
      </c>
      <c r="E16" s="22" t="s">
        <v>35</v>
      </c>
      <c r="F16" s="22"/>
      <c r="G16" s="22"/>
      <c r="H16" s="28" t="s">
        <v>30</v>
      </c>
      <c r="I16" s="29" t="s">
        <v>36</v>
      </c>
      <c r="J16" s="30" t="s">
        <v>37</v>
      </c>
      <c r="K16" s="31" t="s">
        <v>33</v>
      </c>
    </row>
    <row r="17" customFormat="false" ht="33.95" hidden="false" customHeight="true" outlineLevel="0" collapsed="false">
      <c r="A17" s="18"/>
      <c r="B17" s="19"/>
      <c r="C17" s="20" t="s">
        <v>38</v>
      </c>
      <c r="D17" s="32" t="s">
        <v>34</v>
      </c>
      <c r="E17" s="33" t="s">
        <v>35</v>
      </c>
      <c r="F17" s="33"/>
      <c r="G17" s="33"/>
      <c r="H17" s="23" t="s">
        <v>30</v>
      </c>
      <c r="I17" s="24" t="s">
        <v>39</v>
      </c>
      <c r="J17" s="25" t="s">
        <v>40</v>
      </c>
      <c r="K17" s="26" t="s">
        <v>33</v>
      </c>
    </row>
    <row r="18" customFormat="false" ht="33.95" hidden="false" customHeight="true" outlineLevel="0" collapsed="false">
      <c r="A18" s="18"/>
      <c r="B18" s="19"/>
      <c r="C18" s="20"/>
      <c r="D18" s="34" t="s">
        <v>41</v>
      </c>
      <c r="E18" s="35" t="s">
        <v>42</v>
      </c>
      <c r="F18" s="35"/>
      <c r="G18" s="35"/>
      <c r="H18" s="23"/>
      <c r="I18" s="23"/>
      <c r="J18" s="23"/>
      <c r="K18" s="26"/>
    </row>
    <row r="19" customFormat="false" ht="33.95" hidden="false" customHeight="true" outlineLevel="0" collapsed="false">
      <c r="A19" s="18" t="s">
        <v>43</v>
      </c>
      <c r="B19" s="19" t="s">
        <v>44</v>
      </c>
      <c r="C19" s="36" t="s">
        <v>45</v>
      </c>
      <c r="D19" s="37" t="s">
        <v>28</v>
      </c>
      <c r="E19" s="33" t="s">
        <v>46</v>
      </c>
      <c r="F19" s="33"/>
      <c r="G19" s="33"/>
      <c r="H19" s="38" t="s">
        <v>30</v>
      </c>
      <c r="I19" s="39" t="s">
        <v>47</v>
      </c>
      <c r="J19" s="40" t="s">
        <v>48</v>
      </c>
      <c r="K19" s="41" t="s">
        <v>33</v>
      </c>
    </row>
    <row r="20" customFormat="false" ht="33.95" hidden="false" customHeight="true" outlineLevel="0" collapsed="false">
      <c r="A20" s="18"/>
      <c r="B20" s="19"/>
      <c r="C20" s="19"/>
      <c r="D20" s="42" t="s">
        <v>34</v>
      </c>
      <c r="E20" s="39" t="s">
        <v>49</v>
      </c>
      <c r="F20" s="39"/>
      <c r="G20" s="39"/>
      <c r="H20" s="43" t="s">
        <v>30</v>
      </c>
      <c r="I20" s="39"/>
      <c r="J20" s="39"/>
      <c r="K20" s="41"/>
    </row>
    <row r="21" customFormat="false" ht="33.95" hidden="false" customHeight="true" outlineLevel="0" collapsed="false">
      <c r="A21" s="18"/>
      <c r="B21" s="19"/>
      <c r="C21" s="19"/>
      <c r="D21" s="42" t="s">
        <v>41</v>
      </c>
      <c r="E21" s="39" t="s">
        <v>50</v>
      </c>
      <c r="F21" s="39"/>
      <c r="G21" s="39"/>
      <c r="H21" s="43" t="s">
        <v>30</v>
      </c>
      <c r="I21" s="39"/>
      <c r="J21" s="39"/>
      <c r="K21" s="41"/>
    </row>
    <row r="22" customFormat="false" ht="33.95" hidden="false" customHeight="true" outlineLevel="0" collapsed="false">
      <c r="A22" s="18"/>
      <c r="B22" s="19"/>
      <c r="C22" s="19"/>
      <c r="D22" s="44" t="s">
        <v>51</v>
      </c>
      <c r="E22" s="35" t="s">
        <v>52</v>
      </c>
      <c r="F22" s="35"/>
      <c r="G22" s="35"/>
      <c r="H22" s="45" t="s">
        <v>30</v>
      </c>
      <c r="I22" s="39"/>
      <c r="J22" s="39"/>
      <c r="K22" s="41"/>
    </row>
    <row r="23" customFormat="false" ht="51" hidden="false" customHeight="true" outlineLevel="0" collapsed="false">
      <c r="A23" s="18"/>
      <c r="B23" s="19"/>
      <c r="C23" s="19"/>
      <c r="D23" s="37" t="s">
        <v>53</v>
      </c>
      <c r="E23" s="33" t="s">
        <v>54</v>
      </c>
      <c r="F23" s="33"/>
      <c r="G23" s="33"/>
      <c r="H23" s="46" t="s">
        <v>55</v>
      </c>
      <c r="I23" s="24" t="s">
        <v>56</v>
      </c>
      <c r="J23" s="25" t="s">
        <v>57</v>
      </c>
      <c r="K23" s="47" t="s">
        <v>33</v>
      </c>
    </row>
    <row r="24" customFormat="false" ht="33.95" hidden="false" customHeight="true" outlineLevel="0" collapsed="false">
      <c r="A24" s="18"/>
      <c r="B24" s="19"/>
      <c r="C24" s="19"/>
      <c r="D24" s="44" t="s">
        <v>58</v>
      </c>
      <c r="E24" s="35" t="s">
        <v>59</v>
      </c>
      <c r="F24" s="35"/>
      <c r="G24" s="35"/>
      <c r="H24" s="48" t="s">
        <v>55</v>
      </c>
      <c r="I24" s="24"/>
      <c r="J24" s="24"/>
      <c r="K24" s="47"/>
    </row>
    <row r="25" customFormat="false" ht="33.95" hidden="false" customHeight="true" outlineLevel="0" collapsed="false">
      <c r="A25" s="10" t="s">
        <v>60</v>
      </c>
      <c r="B25" s="49" t="s">
        <v>61</v>
      </c>
      <c r="C25" s="50" t="s">
        <v>62</v>
      </c>
      <c r="D25" s="32" t="s">
        <v>28</v>
      </c>
      <c r="E25" s="33" t="s">
        <v>63</v>
      </c>
      <c r="F25" s="33"/>
      <c r="G25" s="33"/>
      <c r="H25" s="51" t="s">
        <v>55</v>
      </c>
      <c r="I25" s="35" t="s">
        <v>64</v>
      </c>
      <c r="J25" s="52" t="s">
        <v>65</v>
      </c>
      <c r="K25" s="53" t="s">
        <v>33</v>
      </c>
    </row>
    <row r="26" customFormat="false" ht="33.95" hidden="false" customHeight="true" outlineLevel="0" collapsed="false">
      <c r="A26" s="10"/>
      <c r="B26" s="49"/>
      <c r="C26" s="50"/>
      <c r="D26" s="54" t="s">
        <v>34</v>
      </c>
      <c r="E26" s="39" t="s">
        <v>66</v>
      </c>
      <c r="F26" s="39"/>
      <c r="G26" s="39"/>
      <c r="H26" s="43" t="s">
        <v>55</v>
      </c>
      <c r="I26" s="35"/>
      <c r="J26" s="35"/>
      <c r="K26" s="53"/>
    </row>
    <row r="27" customFormat="false" ht="33.95" hidden="false" customHeight="true" outlineLevel="0" collapsed="false">
      <c r="A27" s="10"/>
      <c r="B27" s="49"/>
      <c r="C27" s="50"/>
      <c r="D27" s="54" t="s">
        <v>41</v>
      </c>
      <c r="E27" s="39" t="s">
        <v>67</v>
      </c>
      <c r="F27" s="39"/>
      <c r="G27" s="39"/>
      <c r="H27" s="43" t="s">
        <v>55</v>
      </c>
      <c r="I27" s="35"/>
      <c r="J27" s="35"/>
      <c r="K27" s="53"/>
    </row>
    <row r="28" customFormat="false" ht="33.95" hidden="false" customHeight="true" outlineLevel="0" collapsed="false">
      <c r="A28" s="10"/>
      <c r="B28" s="49"/>
      <c r="C28" s="50"/>
      <c r="D28" s="34" t="s">
        <v>51</v>
      </c>
      <c r="E28" s="35" t="s">
        <v>68</v>
      </c>
      <c r="F28" s="35"/>
      <c r="G28" s="35"/>
      <c r="H28" s="45" t="s">
        <v>55</v>
      </c>
      <c r="I28" s="35"/>
      <c r="J28" s="35"/>
      <c r="K28" s="53"/>
    </row>
    <row r="29" s="57" customFormat="true" ht="68.1" hidden="false" customHeight="true" outlineLevel="0" collapsed="false">
      <c r="A29" s="10"/>
      <c r="B29" s="49"/>
      <c r="C29" s="50"/>
      <c r="D29" s="21" t="s">
        <v>51</v>
      </c>
      <c r="E29" s="22" t="s">
        <v>68</v>
      </c>
      <c r="F29" s="22"/>
      <c r="G29" s="22"/>
      <c r="H29" s="55" t="s">
        <v>55</v>
      </c>
      <c r="I29" s="24" t="s">
        <v>69</v>
      </c>
      <c r="J29" s="56" t="s">
        <v>70</v>
      </c>
      <c r="K29" s="47" t="s">
        <v>33</v>
      </c>
    </row>
    <row r="30" customFormat="false" ht="68.1" hidden="false" customHeight="true" outlineLevel="0" collapsed="false">
      <c r="A30" s="10"/>
      <c r="B30" s="49"/>
      <c r="C30" s="50" t="s">
        <v>71</v>
      </c>
      <c r="D30" s="21" t="s">
        <v>53</v>
      </c>
      <c r="E30" s="22" t="s">
        <v>72</v>
      </c>
      <c r="F30" s="22"/>
      <c r="G30" s="22"/>
      <c r="H30" s="55" t="s">
        <v>55</v>
      </c>
      <c r="I30" s="24" t="s">
        <v>73</v>
      </c>
      <c r="J30" s="55" t="s">
        <v>28</v>
      </c>
      <c r="K30" s="47" t="s">
        <v>55</v>
      </c>
    </row>
    <row r="31" customFormat="false" ht="17.1" hidden="false" customHeight="true" outlineLevel="0" collapsed="false">
      <c r="A31" s="58"/>
      <c r="B31" s="59"/>
      <c r="C31" s="60"/>
      <c r="D31" s="61"/>
      <c r="E31" s="62"/>
      <c r="F31" s="62"/>
      <c r="G31" s="62"/>
      <c r="H31" s="63"/>
      <c r="I31" s="63"/>
      <c r="J31" s="63"/>
      <c r="K31" s="63"/>
    </row>
    <row r="32" customFormat="false" ht="17.1" hidden="false" customHeight="true" outlineLevel="0" collapsed="false">
      <c r="A32" s="14" t="s">
        <v>74</v>
      </c>
      <c r="B32" s="14"/>
      <c r="C32" s="14"/>
      <c r="D32" s="14"/>
      <c r="E32" s="14"/>
      <c r="F32" s="14"/>
      <c r="G32" s="14"/>
      <c r="H32" s="14"/>
      <c r="I32" s="14"/>
      <c r="J32" s="14"/>
      <c r="K32" s="14"/>
    </row>
    <row r="33" s="65" customFormat="true" ht="119.1" hidden="false" customHeight="true" outlineLevel="0" collapsed="false">
      <c r="A33" s="64" t="s">
        <v>75</v>
      </c>
      <c r="B33" s="64"/>
      <c r="C33" s="64"/>
      <c r="D33" s="64"/>
      <c r="E33" s="64"/>
      <c r="F33" s="64"/>
      <c r="G33" s="64"/>
      <c r="H33" s="64"/>
      <c r="I33" s="64"/>
      <c r="J33" s="64"/>
      <c r="K33" s="64"/>
    </row>
  </sheetData>
  <mergeCells count="67">
    <mergeCell ref="A1:B3"/>
    <mergeCell ref="C1:H2"/>
    <mergeCell ref="I1:K1"/>
    <mergeCell ref="I2:K2"/>
    <mergeCell ref="C3:H3"/>
    <mergeCell ref="I3:K3"/>
    <mergeCell ref="A4:K4"/>
    <mergeCell ref="A5:K5"/>
    <mergeCell ref="A6:B6"/>
    <mergeCell ref="C6:K6"/>
    <mergeCell ref="A7:B7"/>
    <mergeCell ref="C7:K7"/>
    <mergeCell ref="A8:B8"/>
    <mergeCell ref="C8:K8"/>
    <mergeCell ref="A9:B9"/>
    <mergeCell ref="C9:K9"/>
    <mergeCell ref="A10:K10"/>
    <mergeCell ref="A11:B11"/>
    <mergeCell ref="C11:E11"/>
    <mergeCell ref="F11:G11"/>
    <mergeCell ref="H11:K11"/>
    <mergeCell ref="A12:K12"/>
    <mergeCell ref="A13:K13"/>
    <mergeCell ref="D14:G14"/>
    <mergeCell ref="I14:J14"/>
    <mergeCell ref="A15:A18"/>
    <mergeCell ref="B15:B18"/>
    <mergeCell ref="C15:C16"/>
    <mergeCell ref="E15:G15"/>
    <mergeCell ref="E16:G16"/>
    <mergeCell ref="C17:C18"/>
    <mergeCell ref="E17:G17"/>
    <mergeCell ref="H17:H18"/>
    <mergeCell ref="I17:I18"/>
    <mergeCell ref="J17:J18"/>
    <mergeCell ref="K17:K18"/>
    <mergeCell ref="E18:G18"/>
    <mergeCell ref="A19:A24"/>
    <mergeCell ref="B19:B24"/>
    <mergeCell ref="C19:C24"/>
    <mergeCell ref="E19:G19"/>
    <mergeCell ref="I19:I22"/>
    <mergeCell ref="J19:J22"/>
    <mergeCell ref="K19:K22"/>
    <mergeCell ref="E20:G20"/>
    <mergeCell ref="E21:G21"/>
    <mergeCell ref="E22:G22"/>
    <mergeCell ref="E23:G23"/>
    <mergeCell ref="I23:I24"/>
    <mergeCell ref="J23:J24"/>
    <mergeCell ref="K23:K24"/>
    <mergeCell ref="E24:G24"/>
    <mergeCell ref="A25:A30"/>
    <mergeCell ref="B25:B30"/>
    <mergeCell ref="C25:C29"/>
    <mergeCell ref="E25:G25"/>
    <mergeCell ref="I25:I28"/>
    <mergeCell ref="J25:J28"/>
    <mergeCell ref="K25:K28"/>
    <mergeCell ref="E26:G26"/>
    <mergeCell ref="E27:G27"/>
    <mergeCell ref="E28:G28"/>
    <mergeCell ref="E29:G29"/>
    <mergeCell ref="E30:G30"/>
    <mergeCell ref="E31:G31"/>
    <mergeCell ref="A32:K32"/>
    <mergeCell ref="A33:K33"/>
  </mergeCells>
  <dataValidations count="4">
    <dataValidation allowBlank="true" operator="between" showDropDown="false" showErrorMessage="false" showInputMessage="false" sqref="C11" type="list">
      <formula1>Listas!$F$9:$F$17</formula1>
      <formula2>0</formula2>
    </dataValidation>
    <dataValidation allowBlank="true" operator="between" showDropDown="false" showErrorMessage="false" showInputMessage="false" sqref="H11" type="list">
      <formula1>Listas!$B$2:$B$4</formula1>
      <formula2>0</formula2>
    </dataValidation>
    <dataValidation allowBlank="true" operator="between" showDropDown="false" showErrorMessage="false" showInputMessage="false" sqref="C9" type="list">
      <formula1>Listas!$D$9:$D$15</formula1>
      <formula2>0</formula2>
    </dataValidation>
    <dataValidation allowBlank="true" operator="between" showDropDown="false" showErrorMessage="false" showInputMessage="false" sqref="C8" type="list">
      <formula1>Listas!$E$9:$E$25</formula1>
      <formula2>0</formula2>
    </dataValidation>
  </dataValidations>
  <printOptions headings="false" gridLines="false" gridLinesSet="true" horizontalCentered="false" verticalCentered="false"/>
  <pageMargins left="0.25" right="0.25" top="0.590277777777778" bottom="0.590277777777778" header="0.511805555555555" footer="0.511805555555555"/>
  <pageSetup paperSize="75"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10.xml><?xml version="1.0" encoding="utf-8"?>
<worksheet xmlns="http://schemas.openxmlformats.org/spreadsheetml/2006/main" xmlns:r="http://schemas.openxmlformats.org/officeDocument/2006/relationships">
  <sheetPr filterMode="false">
    <pageSetUpPr fitToPage="false"/>
  </sheetPr>
  <dimension ref="A1:Z5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 min="1" style="0" width="19.99"/>
    <col collapsed="false" customWidth="true" hidden="false" outlineLevel="0" max="2" min="2" style="0" width="37.99"/>
    <col collapsed="false" customWidth="true" hidden="false" outlineLevel="0" max="3" min="3" style="0" width="59.42"/>
    <col collapsed="false" customWidth="true" hidden="false" outlineLevel="0" max="4" min="4" style="0" width="77.14"/>
    <col collapsed="false" customWidth="true" hidden="false" outlineLevel="0" max="5" min="5" style="0" width="47.28"/>
    <col collapsed="false" customWidth="true" hidden="false" outlineLevel="0" max="6" min="6" style="0" width="34.42"/>
    <col collapsed="false" customWidth="false" hidden="false" outlineLevel="0" max="7" min="7" style="0" width="11.42"/>
    <col collapsed="false" customWidth="true" hidden="false" outlineLevel="0" max="26" min="8" style="0" width="10.71"/>
    <col collapsed="false" customWidth="true" hidden="false" outlineLevel="0" max="1025" min="27" style="0" width="14.43"/>
  </cols>
  <sheetData>
    <row r="1" customFormat="false" ht="34.5" hidden="false" customHeight="true" outlineLevel="0" collapsed="false">
      <c r="A1" s="177" t="s">
        <v>181</v>
      </c>
      <c r="B1" s="178" t="s">
        <v>182</v>
      </c>
      <c r="C1" s="179" t="s">
        <v>183</v>
      </c>
      <c r="D1" s="180" t="s">
        <v>184</v>
      </c>
      <c r="E1" s="181" t="s">
        <v>185</v>
      </c>
      <c r="F1" s="182"/>
      <c r="G1" s="183"/>
      <c r="H1" s="1"/>
      <c r="I1" s="1"/>
      <c r="J1" s="1"/>
      <c r="K1" s="1"/>
      <c r="L1" s="1"/>
      <c r="M1" s="1"/>
      <c r="N1" s="1"/>
      <c r="O1" s="1"/>
      <c r="P1" s="1"/>
      <c r="Q1" s="1"/>
      <c r="R1" s="1"/>
      <c r="S1" s="1"/>
      <c r="T1" s="1"/>
      <c r="U1" s="1"/>
      <c r="V1" s="1"/>
      <c r="W1" s="1"/>
      <c r="X1" s="1"/>
      <c r="Y1" s="1"/>
      <c r="Z1" s="1"/>
    </row>
    <row r="2" customFormat="false" ht="16.5" hidden="false" customHeight="true" outlineLevel="0" collapsed="false">
      <c r="A2" s="184" t="s">
        <v>186</v>
      </c>
      <c r="B2" s="185" t="s">
        <v>187</v>
      </c>
      <c r="C2" s="186" t="s">
        <v>188</v>
      </c>
      <c r="D2" s="187" t="s">
        <v>189</v>
      </c>
      <c r="E2" s="188" t="s">
        <v>190</v>
      </c>
      <c r="F2" s="189"/>
      <c r="G2" s="183"/>
      <c r="H2" s="1"/>
      <c r="I2" s="1"/>
      <c r="J2" s="1"/>
      <c r="K2" s="1"/>
      <c r="L2" s="1"/>
      <c r="M2" s="1"/>
      <c r="N2" s="1"/>
      <c r="O2" s="1"/>
      <c r="P2" s="1"/>
      <c r="Q2" s="1"/>
      <c r="R2" s="1"/>
      <c r="S2" s="1"/>
      <c r="T2" s="1"/>
      <c r="U2" s="1"/>
      <c r="V2" s="1"/>
      <c r="W2" s="1"/>
      <c r="X2" s="1"/>
      <c r="Y2" s="1"/>
      <c r="Z2" s="1"/>
    </row>
    <row r="3" customFormat="false" ht="16.5" hidden="false" customHeight="true" outlineLevel="0" collapsed="false">
      <c r="A3" s="190" t="s">
        <v>191</v>
      </c>
      <c r="B3" s="191" t="s">
        <v>17</v>
      </c>
      <c r="C3" s="186" t="s">
        <v>192</v>
      </c>
      <c r="D3" s="187" t="s">
        <v>193</v>
      </c>
      <c r="E3" s="188" t="s">
        <v>194</v>
      </c>
      <c r="F3" s="192"/>
      <c r="G3" s="1"/>
      <c r="H3" s="1"/>
      <c r="I3" s="1"/>
      <c r="J3" s="1"/>
      <c r="K3" s="1"/>
      <c r="L3" s="1"/>
      <c r="M3" s="1"/>
      <c r="N3" s="1"/>
      <c r="O3" s="1"/>
      <c r="P3" s="1"/>
      <c r="Q3" s="1"/>
      <c r="R3" s="1"/>
      <c r="S3" s="1"/>
      <c r="T3" s="1"/>
      <c r="U3" s="1"/>
      <c r="V3" s="1"/>
      <c r="W3" s="1"/>
      <c r="X3" s="1"/>
      <c r="Y3" s="1"/>
      <c r="Z3" s="1"/>
    </row>
    <row r="4" customFormat="false" ht="16.5" hidden="false" customHeight="true" outlineLevel="0" collapsed="false">
      <c r="A4" s="184" t="s">
        <v>195</v>
      </c>
      <c r="B4" s="191" t="s">
        <v>196</v>
      </c>
      <c r="C4" s="193" t="s">
        <v>197</v>
      </c>
      <c r="D4" s="194" t="s">
        <v>198</v>
      </c>
      <c r="E4" s="188" t="s">
        <v>199</v>
      </c>
      <c r="F4" s="189"/>
      <c r="G4" s="183"/>
      <c r="H4" s="1"/>
      <c r="I4" s="1"/>
      <c r="J4" s="1"/>
      <c r="K4" s="1"/>
      <c r="L4" s="1"/>
      <c r="M4" s="1"/>
      <c r="N4" s="1"/>
      <c r="O4" s="1"/>
      <c r="P4" s="1"/>
      <c r="Q4" s="1"/>
      <c r="R4" s="1"/>
      <c r="S4" s="1"/>
      <c r="T4" s="1"/>
      <c r="U4" s="1"/>
      <c r="V4" s="1"/>
      <c r="W4" s="1"/>
      <c r="X4" s="1"/>
      <c r="Y4" s="1"/>
      <c r="Z4" s="1"/>
    </row>
    <row r="5" customFormat="false" ht="16.5" hidden="false" customHeight="true" outlineLevel="0" collapsed="false">
      <c r="A5" s="195" t="s">
        <v>200</v>
      </c>
      <c r="B5" s="196"/>
      <c r="C5" s="193" t="s">
        <v>201</v>
      </c>
      <c r="D5" s="187" t="s">
        <v>202</v>
      </c>
      <c r="E5" s="189"/>
      <c r="F5" s="189"/>
      <c r="G5" s="183"/>
      <c r="H5" s="1"/>
      <c r="I5" s="1"/>
      <c r="J5" s="1"/>
      <c r="K5" s="1"/>
      <c r="L5" s="1"/>
      <c r="M5" s="1"/>
      <c r="N5" s="1"/>
      <c r="O5" s="1"/>
      <c r="P5" s="1"/>
      <c r="Q5" s="1"/>
      <c r="R5" s="1"/>
      <c r="S5" s="1"/>
      <c r="T5" s="1"/>
      <c r="U5" s="1"/>
      <c r="V5" s="1"/>
      <c r="W5" s="1"/>
      <c r="X5" s="1"/>
      <c r="Y5" s="1"/>
      <c r="Z5" s="1"/>
    </row>
    <row r="6" customFormat="false" ht="16.5" hidden="false" customHeight="true" outlineLevel="0" collapsed="false">
      <c r="A6" s="197" t="s">
        <v>203</v>
      </c>
      <c r="B6" s="1"/>
      <c r="C6" s="198"/>
      <c r="D6" s="187" t="s">
        <v>204</v>
      </c>
      <c r="E6" s="199"/>
      <c r="F6" s="189"/>
      <c r="G6" s="183"/>
      <c r="H6" s="1"/>
      <c r="I6" s="1"/>
      <c r="J6" s="1"/>
      <c r="K6" s="1"/>
      <c r="L6" s="1"/>
      <c r="M6" s="1"/>
      <c r="N6" s="1"/>
      <c r="O6" s="1"/>
      <c r="P6" s="1"/>
      <c r="Q6" s="1"/>
      <c r="R6" s="1"/>
      <c r="S6" s="1"/>
      <c r="T6" s="1"/>
      <c r="U6" s="1"/>
      <c r="V6" s="1"/>
      <c r="W6" s="1"/>
      <c r="X6" s="1"/>
      <c r="Y6" s="1"/>
      <c r="Z6" s="1"/>
    </row>
    <row r="7" customFormat="false" ht="16.5" hidden="false" customHeight="true" outlineLevel="0" collapsed="false">
      <c r="A7" s="200" t="s">
        <v>205</v>
      </c>
      <c r="B7" s="1"/>
      <c r="C7" s="201"/>
      <c r="D7" s="202"/>
      <c r="E7" s="192"/>
      <c r="F7" s="189"/>
      <c r="G7" s="183"/>
      <c r="H7" s="1"/>
      <c r="I7" s="1"/>
      <c r="J7" s="1"/>
      <c r="K7" s="1"/>
      <c r="L7" s="1"/>
      <c r="M7" s="1"/>
      <c r="N7" s="1"/>
      <c r="O7" s="1"/>
      <c r="P7" s="1"/>
      <c r="Q7" s="1"/>
      <c r="R7" s="1"/>
      <c r="S7" s="1"/>
      <c r="T7" s="1"/>
      <c r="U7" s="1"/>
      <c r="V7" s="1"/>
      <c r="W7" s="1"/>
      <c r="X7" s="1"/>
      <c r="Y7" s="1"/>
      <c r="Z7" s="1"/>
    </row>
    <row r="8" customFormat="false" ht="16.5" hidden="false" customHeight="true" outlineLevel="0" collapsed="false">
      <c r="A8" s="200" t="s">
        <v>206</v>
      </c>
      <c r="B8" s="203" t="s">
        <v>207</v>
      </c>
      <c r="C8" s="204" t="s">
        <v>208</v>
      </c>
      <c r="D8" s="205" t="s">
        <v>209</v>
      </c>
      <c r="E8" s="206" t="s">
        <v>210</v>
      </c>
      <c r="F8" s="206" t="s">
        <v>211</v>
      </c>
      <c r="G8" s="1"/>
      <c r="H8" s="1"/>
      <c r="I8" s="1"/>
      <c r="J8" s="1"/>
      <c r="K8" s="1"/>
      <c r="L8" s="1"/>
      <c r="M8" s="1"/>
      <c r="N8" s="1"/>
      <c r="O8" s="1"/>
      <c r="P8" s="1"/>
      <c r="Q8" s="1"/>
      <c r="R8" s="1"/>
      <c r="S8" s="1"/>
      <c r="T8" s="1"/>
      <c r="U8" s="1"/>
      <c r="V8" s="1"/>
      <c r="W8" s="1"/>
      <c r="X8" s="1"/>
      <c r="Y8" s="1"/>
      <c r="Z8" s="1"/>
    </row>
    <row r="9" customFormat="false" ht="16.5" hidden="false" customHeight="true" outlineLevel="0" collapsed="false">
      <c r="A9" s="1"/>
      <c r="B9" s="1" t="s">
        <v>212</v>
      </c>
      <c r="C9" s="1" t="s">
        <v>213</v>
      </c>
      <c r="D9" s="207" t="s">
        <v>214</v>
      </c>
      <c r="E9" s="151" t="s">
        <v>215</v>
      </c>
      <c r="F9" s="1" t="s">
        <v>216</v>
      </c>
      <c r="G9" s="1"/>
      <c r="H9" s="1"/>
      <c r="I9" s="1"/>
      <c r="J9" s="1"/>
      <c r="K9" s="1"/>
      <c r="L9" s="1"/>
      <c r="M9" s="1"/>
      <c r="N9" s="1"/>
      <c r="O9" s="1"/>
      <c r="P9" s="1"/>
      <c r="Q9" s="1"/>
      <c r="R9" s="1"/>
      <c r="S9" s="1"/>
      <c r="T9" s="1"/>
      <c r="U9" s="1"/>
      <c r="V9" s="1"/>
      <c r="W9" s="1"/>
      <c r="X9" s="1"/>
      <c r="Y9" s="1"/>
      <c r="Z9" s="1"/>
    </row>
    <row r="10" customFormat="false" ht="16.5" hidden="false" customHeight="true" outlineLevel="0" collapsed="false">
      <c r="A10" s="1"/>
      <c r="B10" s="1" t="s">
        <v>217</v>
      </c>
      <c r="C10" s="1" t="s">
        <v>218</v>
      </c>
      <c r="D10" s="208" t="s">
        <v>219</v>
      </c>
      <c r="E10" s="151" t="s">
        <v>220</v>
      </c>
      <c r="F10" s="1" t="s">
        <v>221</v>
      </c>
      <c r="G10" s="1"/>
      <c r="H10" s="1"/>
      <c r="I10" s="1"/>
      <c r="J10" s="1"/>
      <c r="K10" s="1"/>
      <c r="L10" s="1"/>
      <c r="M10" s="1"/>
      <c r="N10" s="1"/>
      <c r="O10" s="1"/>
      <c r="P10" s="1"/>
      <c r="Q10" s="1"/>
      <c r="R10" s="1"/>
      <c r="S10" s="1"/>
      <c r="T10" s="1"/>
      <c r="U10" s="1"/>
      <c r="V10" s="1"/>
      <c r="W10" s="1"/>
      <c r="X10" s="1"/>
      <c r="Y10" s="1"/>
      <c r="Z10" s="1"/>
    </row>
    <row r="11" customFormat="false" ht="16.5" hidden="false" customHeight="true" outlineLevel="0" collapsed="false">
      <c r="A11" s="1"/>
      <c r="B11" s="1" t="s">
        <v>222</v>
      </c>
      <c r="C11" s="1" t="s">
        <v>223</v>
      </c>
      <c r="D11" s="207" t="s">
        <v>224</v>
      </c>
      <c r="E11" s="151" t="s">
        <v>225</v>
      </c>
      <c r="F11" s="1" t="s">
        <v>226</v>
      </c>
      <c r="G11" s="1"/>
      <c r="H11" s="1"/>
      <c r="I11" s="1"/>
      <c r="J11" s="1"/>
      <c r="K11" s="1"/>
      <c r="L11" s="1"/>
      <c r="M11" s="1"/>
      <c r="N11" s="1"/>
      <c r="O11" s="1"/>
      <c r="P11" s="1"/>
      <c r="Q11" s="1"/>
      <c r="R11" s="1"/>
      <c r="S11" s="1"/>
      <c r="T11" s="1"/>
      <c r="U11" s="1"/>
      <c r="V11" s="1"/>
      <c r="W11" s="1"/>
      <c r="X11" s="1"/>
      <c r="Y11" s="1"/>
      <c r="Z11" s="1"/>
    </row>
    <row r="12" customFormat="false" ht="16.5" hidden="false" customHeight="true" outlineLevel="0" collapsed="false">
      <c r="A12" s="1"/>
      <c r="B12" s="1" t="s">
        <v>227</v>
      </c>
      <c r="C12" s="1" t="s">
        <v>228</v>
      </c>
      <c r="D12" s="207" t="s">
        <v>229</v>
      </c>
      <c r="E12" s="151" t="s">
        <v>230</v>
      </c>
      <c r="F12" s="1" t="s">
        <v>231</v>
      </c>
      <c r="G12" s="1"/>
      <c r="H12" s="1"/>
      <c r="I12" s="1"/>
      <c r="J12" s="1"/>
      <c r="K12" s="1"/>
      <c r="L12" s="1"/>
      <c r="M12" s="1"/>
      <c r="N12" s="1"/>
      <c r="O12" s="1"/>
      <c r="P12" s="1"/>
      <c r="Q12" s="1"/>
      <c r="R12" s="1"/>
      <c r="S12" s="1"/>
      <c r="T12" s="1"/>
      <c r="U12" s="1"/>
      <c r="V12" s="1"/>
      <c r="W12" s="1"/>
      <c r="X12" s="1"/>
      <c r="Y12" s="1"/>
      <c r="Z12" s="1"/>
    </row>
    <row r="13" customFormat="false" ht="16.5" hidden="false" customHeight="true" outlineLevel="0" collapsed="false">
      <c r="A13" s="1"/>
      <c r="B13" s="1" t="s">
        <v>232</v>
      </c>
      <c r="C13" s="1" t="s">
        <v>233</v>
      </c>
      <c r="D13" s="207" t="s">
        <v>234</v>
      </c>
      <c r="E13" s="151" t="s">
        <v>235</v>
      </c>
      <c r="F13" s="1" t="s">
        <v>236</v>
      </c>
      <c r="G13" s="1"/>
      <c r="H13" s="1"/>
      <c r="I13" s="1"/>
      <c r="J13" s="1"/>
      <c r="K13" s="1"/>
      <c r="L13" s="1"/>
      <c r="M13" s="1"/>
      <c r="N13" s="1"/>
      <c r="O13" s="1"/>
      <c r="P13" s="1"/>
      <c r="Q13" s="1"/>
      <c r="R13" s="1"/>
      <c r="S13" s="1"/>
      <c r="T13" s="1"/>
      <c r="U13" s="1"/>
      <c r="V13" s="1"/>
      <c r="W13" s="1"/>
      <c r="X13" s="1"/>
      <c r="Y13" s="1"/>
      <c r="Z13" s="1"/>
    </row>
    <row r="14" customFormat="false" ht="16.5" hidden="false" customHeight="true" outlineLevel="0" collapsed="false">
      <c r="A14" s="1"/>
      <c r="B14" s="1" t="s">
        <v>237</v>
      </c>
      <c r="C14" s="1" t="s">
        <v>238</v>
      </c>
      <c r="D14" s="207" t="s">
        <v>239</v>
      </c>
      <c r="E14" s="151" t="s">
        <v>240</v>
      </c>
      <c r="F14" s="1" t="s">
        <v>15</v>
      </c>
      <c r="G14" s="1"/>
      <c r="H14" s="1"/>
      <c r="I14" s="1"/>
      <c r="J14" s="1"/>
      <c r="K14" s="1"/>
      <c r="L14" s="1"/>
      <c r="M14" s="1"/>
      <c r="N14" s="1"/>
      <c r="O14" s="1"/>
      <c r="P14" s="1"/>
      <c r="Q14" s="1"/>
      <c r="R14" s="1"/>
      <c r="S14" s="1"/>
      <c r="T14" s="1"/>
      <c r="U14" s="1"/>
      <c r="V14" s="1"/>
      <c r="W14" s="1"/>
      <c r="X14" s="1"/>
      <c r="Y14" s="1"/>
      <c r="Z14" s="1"/>
    </row>
    <row r="15" customFormat="false" ht="16.5" hidden="false" customHeight="true" outlineLevel="0" collapsed="false">
      <c r="A15" s="1"/>
      <c r="B15" s="1" t="s">
        <v>241</v>
      </c>
      <c r="C15" s="1" t="s">
        <v>242</v>
      </c>
      <c r="D15" s="207" t="s">
        <v>243</v>
      </c>
      <c r="E15" s="151" t="s">
        <v>244</v>
      </c>
      <c r="F15" s="1" t="s">
        <v>245</v>
      </c>
      <c r="G15" s="1"/>
      <c r="H15" s="1"/>
      <c r="I15" s="1"/>
      <c r="J15" s="1"/>
      <c r="K15" s="1"/>
      <c r="L15" s="1"/>
      <c r="M15" s="1"/>
      <c r="N15" s="1"/>
      <c r="O15" s="1"/>
      <c r="P15" s="1"/>
      <c r="Q15" s="1"/>
      <c r="R15" s="1"/>
      <c r="S15" s="1"/>
      <c r="T15" s="1"/>
      <c r="U15" s="1"/>
      <c r="V15" s="1"/>
      <c r="W15" s="1"/>
      <c r="X15" s="1"/>
      <c r="Y15" s="1"/>
      <c r="Z15" s="1"/>
    </row>
    <row r="16" customFormat="false" ht="16.5" hidden="false" customHeight="true" outlineLevel="0" collapsed="false">
      <c r="A16" s="1"/>
      <c r="B16" s="1"/>
      <c r="C16" s="1" t="s">
        <v>246</v>
      </c>
      <c r="D16" s="209"/>
      <c r="E16" s="151" t="s">
        <v>247</v>
      </c>
      <c r="F16" s="1" t="s">
        <v>248</v>
      </c>
      <c r="G16" s="1"/>
      <c r="H16" s="1"/>
      <c r="I16" s="1"/>
      <c r="J16" s="1"/>
      <c r="K16" s="1"/>
      <c r="L16" s="1"/>
      <c r="M16" s="1"/>
      <c r="N16" s="1"/>
      <c r="O16" s="1"/>
      <c r="P16" s="1"/>
      <c r="Q16" s="1"/>
      <c r="R16" s="1"/>
      <c r="S16" s="1"/>
      <c r="T16" s="1"/>
      <c r="U16" s="1"/>
      <c r="V16" s="1"/>
      <c r="W16" s="1"/>
      <c r="X16" s="1"/>
      <c r="Y16" s="1"/>
      <c r="Z16" s="1"/>
    </row>
    <row r="17" customFormat="false" ht="16.5" hidden="false" customHeight="true" outlineLevel="0" collapsed="false">
      <c r="A17" s="1"/>
      <c r="B17" s="1"/>
      <c r="C17" s="1" t="s">
        <v>249</v>
      </c>
      <c r="D17" s="1"/>
      <c r="E17" s="151" t="s">
        <v>250</v>
      </c>
      <c r="F17" s="1" t="s">
        <v>251</v>
      </c>
      <c r="G17" s="1"/>
      <c r="H17" s="1"/>
      <c r="I17" s="1"/>
      <c r="J17" s="1"/>
      <c r="K17" s="1"/>
      <c r="L17" s="1"/>
      <c r="M17" s="1"/>
      <c r="N17" s="1"/>
      <c r="O17" s="1"/>
      <c r="P17" s="1"/>
      <c r="Q17" s="1"/>
      <c r="R17" s="1"/>
      <c r="S17" s="1"/>
      <c r="T17" s="1"/>
      <c r="U17" s="1"/>
      <c r="V17" s="1"/>
      <c r="W17" s="1"/>
      <c r="X17" s="1"/>
      <c r="Y17" s="1"/>
      <c r="Z17" s="1"/>
    </row>
    <row r="18" customFormat="false" ht="16.5" hidden="false" customHeight="true" outlineLevel="0" collapsed="false">
      <c r="A18" s="210" t="s">
        <v>252</v>
      </c>
      <c r="B18" s="1"/>
      <c r="C18" s="1" t="s">
        <v>253</v>
      </c>
      <c r="D18" s="1"/>
      <c r="E18" s="151" t="s">
        <v>254</v>
      </c>
      <c r="F18" s="1"/>
      <c r="G18" s="1"/>
      <c r="H18" s="1"/>
      <c r="I18" s="1"/>
      <c r="J18" s="1"/>
      <c r="K18" s="1"/>
      <c r="L18" s="1"/>
      <c r="M18" s="1"/>
      <c r="N18" s="1"/>
      <c r="O18" s="1"/>
      <c r="P18" s="1"/>
      <c r="Q18" s="1"/>
      <c r="R18" s="1"/>
      <c r="S18" s="1"/>
      <c r="T18" s="1"/>
      <c r="U18" s="1"/>
      <c r="V18" s="1"/>
      <c r="W18" s="1"/>
      <c r="X18" s="1"/>
      <c r="Y18" s="1"/>
      <c r="Z18" s="1"/>
    </row>
    <row r="19" customFormat="false" ht="16.5" hidden="false" customHeight="true" outlineLevel="0" collapsed="false">
      <c r="A19" s="211" t="s">
        <v>255</v>
      </c>
      <c r="B19" s="1"/>
      <c r="C19" s="1" t="s">
        <v>256</v>
      </c>
      <c r="D19" s="1"/>
      <c r="E19" s="151" t="s">
        <v>257</v>
      </c>
      <c r="F19" s="1"/>
      <c r="G19" s="1"/>
      <c r="H19" s="1"/>
      <c r="I19" s="1"/>
      <c r="J19" s="1"/>
      <c r="K19" s="1"/>
      <c r="L19" s="1"/>
      <c r="M19" s="1"/>
      <c r="N19" s="1"/>
      <c r="O19" s="1"/>
      <c r="P19" s="1"/>
      <c r="Q19" s="1"/>
      <c r="R19" s="1"/>
      <c r="S19" s="1"/>
      <c r="T19" s="1"/>
      <c r="U19" s="1"/>
      <c r="V19" s="1"/>
      <c r="W19" s="1"/>
      <c r="X19" s="1"/>
      <c r="Y19" s="1"/>
      <c r="Z19" s="1"/>
    </row>
    <row r="20" customFormat="false" ht="16.5" hidden="false" customHeight="true" outlineLevel="0" collapsed="false">
      <c r="A20" s="211" t="s">
        <v>258</v>
      </c>
      <c r="B20" s="1"/>
      <c r="C20" s="1" t="s">
        <v>259</v>
      </c>
      <c r="D20" s="1"/>
      <c r="E20" s="151" t="s">
        <v>260</v>
      </c>
      <c r="F20" s="1"/>
      <c r="G20" s="1"/>
      <c r="H20" s="1"/>
      <c r="I20" s="1"/>
      <c r="J20" s="1"/>
      <c r="K20" s="1"/>
      <c r="L20" s="1"/>
      <c r="M20" s="1"/>
      <c r="N20" s="1"/>
      <c r="O20" s="1"/>
      <c r="P20" s="1"/>
      <c r="Q20" s="1"/>
      <c r="R20" s="1"/>
      <c r="S20" s="1"/>
      <c r="T20" s="1"/>
      <c r="U20" s="1"/>
      <c r="V20" s="1"/>
      <c r="W20" s="1"/>
      <c r="X20" s="1"/>
      <c r="Y20" s="1"/>
      <c r="Z20" s="1"/>
    </row>
    <row r="21" customFormat="false" ht="16.5" hidden="false" customHeight="true" outlineLevel="0" collapsed="false">
      <c r="A21" s="1"/>
      <c r="B21" s="1"/>
      <c r="C21" s="1" t="s">
        <v>261</v>
      </c>
      <c r="D21" s="1"/>
      <c r="E21" s="151" t="s">
        <v>262</v>
      </c>
      <c r="F21" s="1"/>
      <c r="G21" s="1"/>
      <c r="H21" s="1"/>
      <c r="I21" s="1"/>
      <c r="J21" s="1"/>
      <c r="K21" s="1"/>
      <c r="L21" s="1"/>
      <c r="M21" s="1"/>
      <c r="N21" s="1"/>
      <c r="O21" s="1"/>
      <c r="P21" s="1"/>
      <c r="Q21" s="1"/>
      <c r="R21" s="1"/>
      <c r="S21" s="1"/>
      <c r="T21" s="1"/>
      <c r="U21" s="1"/>
      <c r="V21" s="1"/>
      <c r="W21" s="1"/>
      <c r="X21" s="1"/>
      <c r="Y21" s="1"/>
      <c r="Z21" s="1"/>
    </row>
    <row r="22" customFormat="false" ht="16.5" hidden="false" customHeight="true" outlineLevel="0" collapsed="false">
      <c r="A22" s="1"/>
      <c r="B22" s="1"/>
      <c r="C22" s="1" t="s">
        <v>263</v>
      </c>
      <c r="D22" s="211"/>
      <c r="E22" s="151" t="s">
        <v>264</v>
      </c>
      <c r="F22" s="1"/>
      <c r="G22" s="1"/>
      <c r="H22" s="1"/>
      <c r="I22" s="1"/>
      <c r="J22" s="1"/>
      <c r="K22" s="1"/>
      <c r="L22" s="1"/>
      <c r="M22" s="1"/>
      <c r="N22" s="1"/>
      <c r="O22" s="1"/>
      <c r="P22" s="1"/>
      <c r="Q22" s="1"/>
      <c r="R22" s="1"/>
      <c r="S22" s="1"/>
      <c r="T22" s="1"/>
      <c r="U22" s="1"/>
      <c r="V22" s="1"/>
      <c r="W22" s="1"/>
      <c r="X22" s="1"/>
      <c r="Y22" s="1"/>
      <c r="Z22" s="1"/>
    </row>
    <row r="23" customFormat="false" ht="16.5" hidden="false" customHeight="true" outlineLevel="0" collapsed="false">
      <c r="A23" s="1"/>
      <c r="B23" s="1"/>
      <c r="C23" s="1" t="s">
        <v>265</v>
      </c>
      <c r="D23" s="211"/>
      <c r="E23" s="151" t="s">
        <v>266</v>
      </c>
      <c r="F23" s="1"/>
      <c r="G23" s="1"/>
      <c r="H23" s="1"/>
      <c r="I23" s="1"/>
      <c r="J23" s="1"/>
      <c r="K23" s="1"/>
      <c r="L23" s="1"/>
      <c r="M23" s="1"/>
      <c r="N23" s="1"/>
      <c r="O23" s="1"/>
      <c r="P23" s="1"/>
      <c r="Q23" s="1"/>
      <c r="R23" s="1"/>
      <c r="S23" s="1"/>
      <c r="T23" s="1"/>
      <c r="U23" s="1"/>
      <c r="V23" s="1"/>
      <c r="W23" s="1"/>
      <c r="X23" s="1"/>
      <c r="Y23" s="1"/>
      <c r="Z23" s="1"/>
    </row>
    <row r="24" customFormat="false" ht="16.5" hidden="false" customHeight="true" outlineLevel="0" collapsed="false">
      <c r="A24" s="1"/>
      <c r="B24" s="1"/>
      <c r="C24" s="1" t="s">
        <v>267</v>
      </c>
      <c r="D24" s="211"/>
      <c r="E24" s="151" t="s">
        <v>268</v>
      </c>
      <c r="F24" s="1"/>
      <c r="G24" s="1"/>
      <c r="H24" s="1"/>
      <c r="I24" s="1"/>
      <c r="J24" s="1"/>
      <c r="K24" s="1"/>
      <c r="L24" s="1"/>
      <c r="M24" s="1"/>
      <c r="N24" s="1"/>
      <c r="O24" s="1"/>
      <c r="P24" s="1"/>
      <c r="Q24" s="1"/>
      <c r="R24" s="1"/>
      <c r="S24" s="1"/>
      <c r="T24" s="1"/>
      <c r="U24" s="1"/>
      <c r="V24" s="1"/>
      <c r="W24" s="1"/>
      <c r="X24" s="1"/>
      <c r="Y24" s="1"/>
      <c r="Z24" s="1"/>
    </row>
    <row r="25" customFormat="false" ht="16.5" hidden="false" customHeight="true" outlineLevel="0" collapsed="false">
      <c r="A25" s="1"/>
      <c r="B25" s="1"/>
      <c r="C25" s="1"/>
      <c r="D25" s="211"/>
      <c r="E25" s="151" t="s">
        <v>269</v>
      </c>
      <c r="F25" s="1"/>
      <c r="G25" s="1"/>
      <c r="H25" s="1"/>
      <c r="I25" s="1"/>
      <c r="J25" s="1"/>
      <c r="K25" s="1"/>
      <c r="L25" s="1"/>
      <c r="M25" s="1"/>
      <c r="N25" s="1"/>
      <c r="O25" s="1"/>
      <c r="P25" s="1"/>
      <c r="Q25" s="1"/>
      <c r="R25" s="1"/>
      <c r="S25" s="1"/>
      <c r="T25" s="1"/>
      <c r="U25" s="1"/>
      <c r="V25" s="1"/>
      <c r="W25" s="1"/>
      <c r="X25" s="1"/>
      <c r="Y25" s="1"/>
      <c r="Z25" s="1"/>
    </row>
    <row r="26" customFormat="false" ht="16.5" hidden="false" customHeight="true" outlineLevel="0" collapsed="false">
      <c r="A26" s="1"/>
      <c r="B26" s="1" t="s">
        <v>270</v>
      </c>
      <c r="C26" s="1" t="n">
        <v>2018</v>
      </c>
      <c r="D26" s="1"/>
      <c r="E26" s="1"/>
      <c r="F26" s="1"/>
      <c r="G26" s="1"/>
      <c r="H26" s="1"/>
      <c r="I26" s="1"/>
      <c r="J26" s="1"/>
      <c r="K26" s="1"/>
      <c r="L26" s="1"/>
      <c r="M26" s="1"/>
      <c r="N26" s="1"/>
      <c r="O26" s="1"/>
      <c r="P26" s="1"/>
      <c r="Q26" s="1"/>
      <c r="R26" s="1"/>
      <c r="S26" s="1"/>
      <c r="T26" s="1"/>
      <c r="U26" s="1"/>
      <c r="V26" s="1"/>
      <c r="W26" s="1"/>
      <c r="X26" s="1"/>
      <c r="Y26" s="1"/>
      <c r="Z26" s="1"/>
    </row>
    <row r="27" customFormat="false" ht="16.5" hidden="false" customHeight="true" outlineLevel="0" collapsed="false">
      <c r="A27" s="1"/>
      <c r="B27" s="1"/>
      <c r="C27" s="1" t="n">
        <v>2019</v>
      </c>
      <c r="D27" s="1"/>
      <c r="E27" s="1"/>
      <c r="F27" s="1"/>
      <c r="G27" s="1"/>
      <c r="H27" s="1"/>
      <c r="I27" s="1"/>
      <c r="J27" s="1"/>
      <c r="K27" s="1"/>
      <c r="L27" s="1"/>
      <c r="M27" s="1"/>
      <c r="N27" s="1"/>
      <c r="O27" s="1"/>
      <c r="P27" s="1"/>
      <c r="Q27" s="1"/>
      <c r="R27" s="1"/>
      <c r="S27" s="1"/>
      <c r="T27" s="1"/>
      <c r="U27" s="1"/>
      <c r="V27" s="1"/>
      <c r="W27" s="1"/>
      <c r="X27" s="1"/>
      <c r="Y27" s="1"/>
      <c r="Z27" s="1"/>
    </row>
    <row r="28" customFormat="false" ht="16.5" hidden="false" customHeight="true" outlineLevel="0" collapsed="false">
      <c r="A28" s="1"/>
      <c r="B28" s="1"/>
      <c r="C28" s="1" t="n">
        <v>2020</v>
      </c>
      <c r="D28" s="1"/>
      <c r="E28" s="1"/>
      <c r="F28" s="1"/>
      <c r="G28" s="1"/>
      <c r="H28" s="1"/>
      <c r="I28" s="1"/>
      <c r="J28" s="1"/>
      <c r="K28" s="1"/>
      <c r="L28" s="1"/>
      <c r="M28" s="1"/>
      <c r="N28" s="1"/>
      <c r="O28" s="1"/>
      <c r="P28" s="1"/>
      <c r="Q28" s="1"/>
      <c r="R28" s="1"/>
      <c r="S28" s="1"/>
      <c r="T28" s="1"/>
      <c r="U28" s="1"/>
      <c r="V28" s="1"/>
      <c r="W28" s="1"/>
      <c r="X28" s="1"/>
      <c r="Y28" s="1"/>
      <c r="Z28" s="1"/>
    </row>
    <row r="29" customFormat="false" ht="16.5" hidden="false" customHeight="true" outlineLevel="0" collapsed="false">
      <c r="A29" s="1"/>
      <c r="B29" s="1"/>
      <c r="C29" s="1"/>
      <c r="D29" s="1"/>
      <c r="E29" s="1"/>
      <c r="F29" s="1"/>
      <c r="G29" s="1"/>
      <c r="H29" s="1"/>
      <c r="I29" s="1"/>
      <c r="J29" s="1"/>
      <c r="K29" s="1"/>
      <c r="L29" s="1"/>
      <c r="M29" s="1"/>
      <c r="N29" s="1"/>
      <c r="O29" s="1"/>
      <c r="P29" s="1"/>
      <c r="Q29" s="1"/>
      <c r="R29" s="1"/>
      <c r="S29" s="1"/>
      <c r="T29" s="1"/>
      <c r="U29" s="1"/>
      <c r="V29" s="1"/>
      <c r="W29" s="1"/>
      <c r="X29" s="1"/>
      <c r="Y29" s="1"/>
      <c r="Z29" s="1"/>
    </row>
    <row r="30" customFormat="false" ht="16.5" hidden="false" customHeight="true" outlineLevel="0" collapsed="false">
      <c r="A30" s="1"/>
      <c r="B30" s="1" t="s">
        <v>271</v>
      </c>
      <c r="C30" s="1" t="s">
        <v>272</v>
      </c>
      <c r="D30" s="1"/>
      <c r="E30" s="1"/>
      <c r="F30" s="1"/>
      <c r="G30" s="1"/>
      <c r="H30" s="1"/>
      <c r="I30" s="1"/>
      <c r="J30" s="1"/>
      <c r="K30" s="1"/>
      <c r="L30" s="1"/>
      <c r="M30" s="1"/>
      <c r="N30" s="1"/>
      <c r="O30" s="1"/>
      <c r="P30" s="1"/>
      <c r="Q30" s="1"/>
      <c r="R30" s="1"/>
      <c r="S30" s="1"/>
      <c r="T30" s="1"/>
      <c r="U30" s="1"/>
      <c r="V30" s="1"/>
      <c r="W30" s="1"/>
      <c r="X30" s="1"/>
      <c r="Y30" s="1"/>
      <c r="Z30" s="1"/>
    </row>
    <row r="31" customFormat="false" ht="16.5" hidden="false" customHeight="true" outlineLevel="0" collapsed="false">
      <c r="A31" s="1"/>
      <c r="B31" s="1"/>
      <c r="C31" s="1" t="s">
        <v>273</v>
      </c>
      <c r="D31" s="1"/>
      <c r="E31" s="1"/>
      <c r="F31" s="1"/>
      <c r="G31" s="1"/>
      <c r="H31" s="1"/>
      <c r="I31" s="1"/>
      <c r="J31" s="1"/>
      <c r="K31" s="1"/>
      <c r="L31" s="1"/>
      <c r="M31" s="1"/>
      <c r="N31" s="1"/>
      <c r="O31" s="1"/>
      <c r="P31" s="1"/>
      <c r="Q31" s="1"/>
      <c r="R31" s="1"/>
      <c r="S31" s="1"/>
      <c r="T31" s="1"/>
      <c r="U31" s="1"/>
      <c r="V31" s="1"/>
      <c r="W31" s="1"/>
      <c r="X31" s="1"/>
      <c r="Y31" s="1"/>
      <c r="Z31" s="1"/>
    </row>
    <row r="32" customFormat="false" ht="16.5" hidden="false" customHeight="true" outlineLevel="0" collapsed="false">
      <c r="A32" s="1"/>
      <c r="B32" s="1"/>
      <c r="C32" s="1" t="s">
        <v>274</v>
      </c>
      <c r="D32" s="1"/>
      <c r="E32" s="1"/>
      <c r="F32" s="1"/>
      <c r="G32" s="1"/>
      <c r="H32" s="1"/>
      <c r="I32" s="1"/>
      <c r="J32" s="1"/>
      <c r="K32" s="1"/>
      <c r="L32" s="1"/>
      <c r="M32" s="1"/>
      <c r="N32" s="1"/>
      <c r="O32" s="1"/>
      <c r="P32" s="1"/>
      <c r="Q32" s="1"/>
      <c r="R32" s="1"/>
      <c r="S32" s="1"/>
      <c r="T32" s="1"/>
      <c r="U32" s="1"/>
      <c r="V32" s="1"/>
      <c r="W32" s="1"/>
      <c r="X32" s="1"/>
      <c r="Y32" s="1"/>
      <c r="Z32" s="1"/>
    </row>
    <row r="33" customFormat="false" ht="16.5" hidden="false" customHeight="true" outlineLevel="0" collapsed="false">
      <c r="A33" s="1"/>
      <c r="B33" s="1"/>
      <c r="C33" s="1" t="s">
        <v>275</v>
      </c>
      <c r="D33" s="1"/>
      <c r="E33" s="1"/>
      <c r="F33" s="1"/>
      <c r="G33" s="1"/>
      <c r="H33" s="1"/>
      <c r="I33" s="1"/>
      <c r="J33" s="1"/>
      <c r="K33" s="1"/>
      <c r="L33" s="1"/>
      <c r="M33" s="1"/>
      <c r="N33" s="1"/>
      <c r="O33" s="1"/>
      <c r="P33" s="1"/>
      <c r="Q33" s="1"/>
      <c r="R33" s="1"/>
      <c r="S33" s="1"/>
      <c r="T33" s="1"/>
      <c r="U33" s="1"/>
      <c r="V33" s="1"/>
      <c r="W33" s="1"/>
      <c r="X33" s="1"/>
      <c r="Y33" s="1"/>
      <c r="Z33" s="1"/>
    </row>
    <row r="34" customFormat="false" ht="16.5" hidden="false" customHeight="true" outlineLevel="0" collapsed="false">
      <c r="A34" s="1"/>
      <c r="B34" s="1"/>
      <c r="C34" s="1" t="s">
        <v>276</v>
      </c>
      <c r="D34" s="1"/>
      <c r="E34" s="1"/>
      <c r="F34" s="1"/>
      <c r="G34" s="1"/>
      <c r="H34" s="1"/>
      <c r="I34" s="1"/>
      <c r="J34" s="1"/>
      <c r="K34" s="1"/>
      <c r="L34" s="1"/>
      <c r="M34" s="1"/>
      <c r="N34" s="1"/>
      <c r="O34" s="1"/>
      <c r="P34" s="1"/>
      <c r="Q34" s="1"/>
      <c r="R34" s="1"/>
      <c r="S34" s="1"/>
      <c r="T34" s="1"/>
      <c r="U34" s="1"/>
      <c r="V34" s="1"/>
      <c r="W34" s="1"/>
      <c r="X34" s="1"/>
      <c r="Y34" s="1"/>
      <c r="Z34" s="1"/>
    </row>
    <row r="35" customFormat="false" ht="16.5" hidden="false" customHeight="true" outlineLevel="0" collapsed="false">
      <c r="A35" s="1"/>
      <c r="B35" s="1"/>
      <c r="C35" s="1" t="s">
        <v>277</v>
      </c>
      <c r="D35" s="1"/>
      <c r="E35" s="1"/>
      <c r="F35" s="1"/>
      <c r="G35" s="1"/>
      <c r="H35" s="1"/>
      <c r="I35" s="1"/>
      <c r="J35" s="1"/>
      <c r="K35" s="1"/>
      <c r="L35" s="1"/>
      <c r="M35" s="1"/>
      <c r="N35" s="1"/>
      <c r="O35" s="1"/>
      <c r="P35" s="1"/>
      <c r="Q35" s="1"/>
      <c r="R35" s="1"/>
      <c r="S35" s="1"/>
      <c r="T35" s="1"/>
      <c r="U35" s="1"/>
      <c r="V35" s="1"/>
      <c r="W35" s="1"/>
      <c r="X35" s="1"/>
      <c r="Y35" s="1"/>
      <c r="Z35" s="1"/>
    </row>
    <row r="36" customFormat="false" ht="16.5" hidden="false" customHeight="true" outlineLevel="0" collapsed="false">
      <c r="A36" s="1"/>
      <c r="B36" s="1"/>
      <c r="C36" s="1" t="s">
        <v>278</v>
      </c>
      <c r="D36" s="1"/>
      <c r="E36" s="1"/>
      <c r="F36" s="1"/>
      <c r="G36" s="1"/>
      <c r="H36" s="1"/>
      <c r="I36" s="1"/>
      <c r="J36" s="1"/>
      <c r="K36" s="1"/>
      <c r="L36" s="1"/>
      <c r="M36" s="1"/>
      <c r="N36" s="1"/>
      <c r="O36" s="1"/>
      <c r="P36" s="1"/>
      <c r="Q36" s="1"/>
      <c r="R36" s="1"/>
      <c r="S36" s="1"/>
      <c r="T36" s="1"/>
      <c r="U36" s="1"/>
      <c r="V36" s="1"/>
      <c r="W36" s="1"/>
      <c r="X36" s="1"/>
      <c r="Y36" s="1"/>
      <c r="Z36" s="1"/>
    </row>
    <row r="37" customFormat="false" ht="16.5" hidden="false" customHeight="true" outlineLevel="0" collapsed="false">
      <c r="A37" s="1"/>
      <c r="B37" s="1"/>
      <c r="C37" s="1" t="s">
        <v>279</v>
      </c>
      <c r="D37" s="1"/>
      <c r="E37" s="1"/>
      <c r="F37" s="1"/>
      <c r="G37" s="1"/>
      <c r="H37" s="1"/>
      <c r="I37" s="1"/>
      <c r="J37" s="1"/>
      <c r="K37" s="1"/>
      <c r="L37" s="1"/>
      <c r="M37" s="1"/>
      <c r="N37" s="1"/>
      <c r="O37" s="1"/>
      <c r="P37" s="1"/>
      <c r="Q37" s="1"/>
      <c r="R37" s="1"/>
      <c r="S37" s="1"/>
      <c r="T37" s="1"/>
      <c r="U37" s="1"/>
      <c r="V37" s="1"/>
      <c r="W37" s="1"/>
      <c r="X37" s="1"/>
      <c r="Y37" s="1"/>
      <c r="Z37" s="1"/>
    </row>
    <row r="38" customFormat="false" ht="16.5" hidden="false" customHeight="true" outlineLevel="0" collapsed="false">
      <c r="A38" s="1"/>
      <c r="B38" s="1"/>
      <c r="C38" s="1" t="s">
        <v>280</v>
      </c>
      <c r="D38" s="1"/>
      <c r="E38" s="1"/>
      <c r="F38" s="1"/>
      <c r="G38" s="1"/>
      <c r="H38" s="1"/>
      <c r="I38" s="1"/>
      <c r="J38" s="1"/>
      <c r="K38" s="1"/>
      <c r="L38" s="1"/>
      <c r="M38" s="1"/>
      <c r="N38" s="1"/>
      <c r="O38" s="1"/>
      <c r="P38" s="1"/>
      <c r="Q38" s="1"/>
      <c r="R38" s="1"/>
      <c r="S38" s="1"/>
      <c r="T38" s="1"/>
      <c r="U38" s="1"/>
      <c r="V38" s="1"/>
      <c r="W38" s="1"/>
      <c r="X38" s="1"/>
      <c r="Y38" s="1"/>
      <c r="Z38" s="1"/>
    </row>
    <row r="39" customFormat="false" ht="16.5" hidden="false" customHeight="true" outlineLevel="0" collapsed="false">
      <c r="A39" s="1"/>
      <c r="B39" s="1"/>
      <c r="C39" s="1" t="s">
        <v>281</v>
      </c>
      <c r="D39" s="1"/>
      <c r="E39" s="1"/>
      <c r="F39" s="1"/>
      <c r="G39" s="1"/>
      <c r="H39" s="1"/>
      <c r="I39" s="1"/>
      <c r="J39" s="1"/>
      <c r="K39" s="1"/>
      <c r="L39" s="1"/>
      <c r="M39" s="1"/>
      <c r="N39" s="1"/>
      <c r="O39" s="1"/>
      <c r="P39" s="1"/>
      <c r="Q39" s="1"/>
      <c r="R39" s="1"/>
      <c r="S39" s="1"/>
      <c r="T39" s="1"/>
      <c r="U39" s="1"/>
      <c r="V39" s="1"/>
      <c r="W39" s="1"/>
      <c r="X39" s="1"/>
      <c r="Y39" s="1"/>
      <c r="Z39" s="1"/>
    </row>
    <row r="40" customFormat="false" ht="16.5" hidden="false" customHeight="true" outlineLevel="0" collapsed="false">
      <c r="A40" s="1"/>
      <c r="B40" s="1"/>
      <c r="C40" s="1" t="s">
        <v>282</v>
      </c>
      <c r="D40" s="1"/>
      <c r="E40" s="1"/>
      <c r="F40" s="1"/>
      <c r="G40" s="1"/>
      <c r="H40" s="1"/>
      <c r="I40" s="1"/>
      <c r="J40" s="1"/>
      <c r="K40" s="1"/>
      <c r="L40" s="1"/>
      <c r="M40" s="1"/>
      <c r="N40" s="1"/>
      <c r="O40" s="1"/>
      <c r="P40" s="1"/>
      <c r="Q40" s="1"/>
      <c r="R40" s="1"/>
      <c r="S40" s="1"/>
      <c r="T40" s="1"/>
      <c r="U40" s="1"/>
      <c r="V40" s="1"/>
      <c r="W40" s="1"/>
      <c r="X40" s="1"/>
      <c r="Y40" s="1"/>
      <c r="Z40" s="1"/>
    </row>
    <row r="41" customFormat="false" ht="16.5" hidden="false" customHeight="true" outlineLevel="0" collapsed="false">
      <c r="A41" s="1"/>
      <c r="B41" s="1"/>
      <c r="C41" s="1" t="s">
        <v>283</v>
      </c>
      <c r="D41" s="1"/>
      <c r="E41" s="1"/>
      <c r="F41" s="1"/>
      <c r="G41" s="1"/>
      <c r="H41" s="1"/>
      <c r="I41" s="1"/>
      <c r="J41" s="1"/>
      <c r="K41" s="1"/>
      <c r="L41" s="1"/>
      <c r="M41" s="1"/>
      <c r="N41" s="1"/>
      <c r="O41" s="1"/>
      <c r="P41" s="1"/>
      <c r="Q41" s="1"/>
      <c r="R41" s="1"/>
      <c r="S41" s="1"/>
      <c r="T41" s="1"/>
      <c r="U41" s="1"/>
      <c r="V41" s="1"/>
      <c r="W41" s="1"/>
      <c r="X41" s="1"/>
      <c r="Y41" s="1"/>
      <c r="Z41" s="1"/>
    </row>
    <row r="42" customFormat="false" ht="16.5" hidden="false" customHeight="true" outlineLevel="0" collapsed="false">
      <c r="A42" s="1"/>
      <c r="B42" s="1"/>
      <c r="C42" s="1" t="s">
        <v>284</v>
      </c>
      <c r="D42" s="1"/>
      <c r="E42" s="1"/>
      <c r="F42" s="1"/>
      <c r="G42" s="1"/>
      <c r="H42" s="1"/>
      <c r="I42" s="1"/>
      <c r="J42" s="1"/>
      <c r="K42" s="1"/>
      <c r="L42" s="1"/>
      <c r="M42" s="1"/>
      <c r="N42" s="1"/>
      <c r="O42" s="1"/>
      <c r="P42" s="1"/>
      <c r="Q42" s="1"/>
      <c r="R42" s="1"/>
      <c r="S42" s="1"/>
      <c r="T42" s="1"/>
      <c r="U42" s="1"/>
      <c r="V42" s="1"/>
      <c r="W42" s="1"/>
      <c r="X42" s="1"/>
      <c r="Y42" s="1"/>
      <c r="Z42" s="1"/>
    </row>
    <row r="43" customFormat="false" ht="16.5" hidden="false" customHeight="true" outlineLevel="0" collapsed="false">
      <c r="A43" s="1"/>
      <c r="B43" s="1"/>
      <c r="C43" s="1" t="s">
        <v>285</v>
      </c>
      <c r="D43" s="1"/>
      <c r="E43" s="1"/>
      <c r="F43" s="1"/>
      <c r="G43" s="1"/>
      <c r="H43" s="1"/>
      <c r="I43" s="1"/>
      <c r="J43" s="1"/>
      <c r="K43" s="1"/>
      <c r="L43" s="1"/>
      <c r="M43" s="1"/>
      <c r="N43" s="1"/>
      <c r="O43" s="1"/>
      <c r="P43" s="1"/>
      <c r="Q43" s="1"/>
      <c r="R43" s="1"/>
      <c r="S43" s="1"/>
      <c r="T43" s="1"/>
      <c r="U43" s="1"/>
      <c r="V43" s="1"/>
      <c r="W43" s="1"/>
      <c r="X43" s="1"/>
      <c r="Y43" s="1"/>
      <c r="Z43" s="1"/>
    </row>
    <row r="44" customFormat="false" ht="16.5" hidden="false" customHeight="true" outlineLevel="0" collapsed="false">
      <c r="A44" s="1"/>
      <c r="B44" s="1"/>
      <c r="C44" s="1" t="s">
        <v>286</v>
      </c>
      <c r="D44" s="1"/>
      <c r="E44" s="1"/>
      <c r="F44" s="1"/>
      <c r="G44" s="1"/>
      <c r="H44" s="1"/>
      <c r="I44" s="1"/>
      <c r="J44" s="1"/>
      <c r="K44" s="1"/>
      <c r="L44" s="1"/>
      <c r="M44" s="1"/>
      <c r="N44" s="1"/>
      <c r="O44" s="1"/>
      <c r="P44" s="1"/>
      <c r="Q44" s="1"/>
      <c r="R44" s="1"/>
      <c r="S44" s="1"/>
      <c r="T44" s="1"/>
      <c r="U44" s="1"/>
      <c r="V44" s="1"/>
      <c r="W44" s="1"/>
      <c r="X44" s="1"/>
      <c r="Y44" s="1"/>
      <c r="Z44" s="1"/>
    </row>
    <row r="45" customFormat="false" ht="16.5" hidden="false" customHeight="true" outlineLevel="0" collapsed="false">
      <c r="A45" s="1"/>
      <c r="B45" s="1"/>
      <c r="C45" s="1" t="s">
        <v>287</v>
      </c>
      <c r="D45" s="1"/>
      <c r="E45" s="1"/>
      <c r="F45" s="1"/>
      <c r="G45" s="1"/>
      <c r="H45" s="1"/>
      <c r="I45" s="1"/>
      <c r="J45" s="1"/>
      <c r="K45" s="1"/>
      <c r="L45" s="1"/>
      <c r="M45" s="1"/>
      <c r="N45" s="1"/>
      <c r="O45" s="1"/>
      <c r="P45" s="1"/>
      <c r="Q45" s="1"/>
      <c r="R45" s="1"/>
      <c r="S45" s="1"/>
      <c r="T45" s="1"/>
      <c r="U45" s="1"/>
      <c r="V45" s="1"/>
      <c r="W45" s="1"/>
      <c r="X45" s="1"/>
      <c r="Y45" s="1"/>
      <c r="Z45" s="1"/>
    </row>
    <row r="46" customFormat="false" ht="16.5" hidden="false" customHeight="true" outlineLevel="0" collapsed="false">
      <c r="A46" s="1"/>
      <c r="B46" s="1"/>
      <c r="C46" s="1" t="s">
        <v>288</v>
      </c>
      <c r="D46" s="1"/>
      <c r="E46" s="1"/>
      <c r="F46" s="1"/>
      <c r="G46" s="1"/>
      <c r="H46" s="1"/>
      <c r="I46" s="1"/>
      <c r="J46" s="1"/>
      <c r="K46" s="1"/>
      <c r="L46" s="1"/>
      <c r="M46" s="1"/>
      <c r="N46" s="1"/>
      <c r="O46" s="1"/>
      <c r="P46" s="1"/>
      <c r="Q46" s="1"/>
      <c r="R46" s="1"/>
      <c r="S46" s="1"/>
      <c r="T46" s="1"/>
      <c r="U46" s="1"/>
      <c r="V46" s="1"/>
      <c r="W46" s="1"/>
      <c r="X46" s="1"/>
      <c r="Y46" s="1"/>
      <c r="Z46" s="1"/>
    </row>
    <row r="47" customFormat="false" ht="16.5" hidden="false" customHeight="true" outlineLevel="0" collapsed="false">
      <c r="A47" s="1"/>
      <c r="B47" s="1"/>
      <c r="C47" s="1" t="s">
        <v>289</v>
      </c>
      <c r="D47" s="1"/>
      <c r="E47" s="1"/>
      <c r="F47" s="1"/>
      <c r="G47" s="1"/>
      <c r="H47" s="1"/>
      <c r="I47" s="1"/>
      <c r="J47" s="1"/>
      <c r="K47" s="1"/>
      <c r="L47" s="1"/>
      <c r="M47" s="1"/>
      <c r="N47" s="1"/>
      <c r="O47" s="1"/>
      <c r="P47" s="1"/>
      <c r="Q47" s="1"/>
      <c r="R47" s="1"/>
      <c r="S47" s="1"/>
      <c r="T47" s="1"/>
      <c r="U47" s="1"/>
      <c r="V47" s="1"/>
      <c r="W47" s="1"/>
      <c r="X47" s="1"/>
      <c r="Y47" s="1"/>
      <c r="Z47" s="1"/>
    </row>
    <row r="48" customFormat="false" ht="16.5" hidden="false" customHeight="true" outlineLevel="0" collapsed="false">
      <c r="A48" s="1"/>
      <c r="B48" s="1"/>
      <c r="C48" s="1" t="s">
        <v>290</v>
      </c>
      <c r="D48" s="1"/>
      <c r="E48" s="1"/>
      <c r="F48" s="1"/>
      <c r="G48" s="1"/>
      <c r="H48" s="1"/>
      <c r="I48" s="1"/>
      <c r="J48" s="1"/>
      <c r="K48" s="1"/>
      <c r="L48" s="1"/>
      <c r="M48" s="1"/>
      <c r="N48" s="1"/>
      <c r="O48" s="1"/>
      <c r="P48" s="1"/>
      <c r="Q48" s="1"/>
      <c r="R48" s="1"/>
      <c r="S48" s="1"/>
      <c r="T48" s="1"/>
      <c r="U48" s="1"/>
      <c r="V48" s="1"/>
      <c r="W48" s="1"/>
      <c r="X48" s="1"/>
      <c r="Y48" s="1"/>
      <c r="Z48" s="1"/>
    </row>
    <row r="49" customFormat="false" ht="16.5" hidden="false" customHeight="true" outlineLevel="0" collapsed="false">
      <c r="A49" s="1"/>
      <c r="B49" s="1"/>
      <c r="C49" s="1" t="s">
        <v>291</v>
      </c>
      <c r="D49" s="1"/>
      <c r="E49" s="1"/>
      <c r="F49" s="1"/>
      <c r="G49" s="1"/>
      <c r="H49" s="1"/>
      <c r="I49" s="1"/>
      <c r="J49" s="1"/>
      <c r="K49" s="1"/>
      <c r="L49" s="1"/>
      <c r="M49" s="1"/>
      <c r="N49" s="1"/>
      <c r="O49" s="1"/>
      <c r="P49" s="1"/>
      <c r="Q49" s="1"/>
      <c r="R49" s="1"/>
      <c r="S49" s="1"/>
      <c r="T49" s="1"/>
      <c r="U49" s="1"/>
      <c r="V49" s="1"/>
      <c r="W49" s="1"/>
      <c r="X49" s="1"/>
      <c r="Y49" s="1"/>
      <c r="Z49" s="1"/>
    </row>
    <row r="50" customFormat="false" ht="16.5" hidden="false" customHeight="true" outlineLevel="0" collapsed="false">
      <c r="A50" s="1"/>
      <c r="B50" s="1"/>
      <c r="C50" s="1" t="s">
        <v>292</v>
      </c>
      <c r="D50" s="1"/>
      <c r="E50" s="1"/>
      <c r="F50" s="1"/>
      <c r="G50" s="1"/>
      <c r="H50" s="1"/>
      <c r="I50" s="1"/>
      <c r="J50" s="1"/>
      <c r="K50" s="1"/>
      <c r="L50" s="1"/>
      <c r="M50" s="1"/>
      <c r="N50" s="1"/>
      <c r="O50" s="1"/>
      <c r="P50" s="1"/>
      <c r="Q50" s="1"/>
      <c r="R50" s="1"/>
      <c r="S50" s="1"/>
      <c r="T50" s="1"/>
      <c r="U50" s="1"/>
      <c r="V50" s="1"/>
      <c r="W50" s="1"/>
      <c r="X50" s="1"/>
      <c r="Y50" s="1"/>
      <c r="Z50" s="1"/>
    </row>
    <row r="51" customFormat="false" ht="16.5" hidden="false" customHeight="true" outlineLevel="0" collapsed="false">
      <c r="A51" s="1"/>
      <c r="B51" s="1"/>
      <c r="C51" s="1" t="s">
        <v>293</v>
      </c>
      <c r="D51" s="1"/>
      <c r="E51" s="1"/>
      <c r="F51" s="1"/>
      <c r="G51" s="1"/>
      <c r="H51" s="1"/>
      <c r="I51" s="1"/>
      <c r="J51" s="1"/>
      <c r="K51" s="1"/>
      <c r="L51" s="1"/>
      <c r="M51" s="1"/>
      <c r="N51" s="1"/>
      <c r="O51" s="1"/>
      <c r="P51" s="1"/>
      <c r="Q51" s="1"/>
      <c r="R51" s="1"/>
      <c r="S51" s="1"/>
      <c r="T51" s="1"/>
      <c r="U51" s="1"/>
      <c r="V51" s="1"/>
      <c r="W51" s="1"/>
      <c r="X51" s="1"/>
      <c r="Y51" s="1"/>
      <c r="Z51" s="1"/>
    </row>
    <row r="52" customFormat="false" ht="16.5" hidden="false" customHeight="true" outlineLevel="0" collapsed="false">
      <c r="A52" s="1"/>
      <c r="B52" s="1"/>
      <c r="C52" s="1" t="s">
        <v>294</v>
      </c>
      <c r="D52" s="1"/>
      <c r="E52" s="1"/>
      <c r="F52" s="1"/>
      <c r="G52" s="1"/>
      <c r="H52" s="1"/>
      <c r="I52" s="1"/>
      <c r="J52" s="1"/>
      <c r="K52" s="1"/>
      <c r="L52" s="1"/>
      <c r="M52" s="1"/>
      <c r="N52" s="1"/>
      <c r="O52" s="1"/>
      <c r="P52" s="1"/>
      <c r="Q52" s="1"/>
      <c r="R52" s="1"/>
      <c r="S52" s="1"/>
      <c r="T52" s="1"/>
      <c r="U52" s="1"/>
      <c r="V52" s="1"/>
      <c r="W52" s="1"/>
      <c r="X52" s="1"/>
      <c r="Y52" s="1"/>
      <c r="Z52" s="1"/>
    </row>
    <row r="53" customFormat="false" ht="16.5" hidden="false" customHeight="true" outlineLevel="0" collapsed="false">
      <c r="A53" s="1"/>
      <c r="B53" s="1"/>
      <c r="C53" s="1" t="s">
        <v>295</v>
      </c>
      <c r="D53" s="1"/>
      <c r="E53" s="1"/>
      <c r="F53" s="1"/>
      <c r="G53" s="1"/>
      <c r="H53" s="1"/>
      <c r="I53" s="1"/>
      <c r="J53" s="1"/>
      <c r="K53" s="1"/>
      <c r="L53" s="1"/>
      <c r="M53" s="1"/>
      <c r="N53" s="1"/>
      <c r="O53" s="1"/>
      <c r="P53" s="1"/>
      <c r="Q53" s="1"/>
      <c r="R53" s="1"/>
      <c r="S53" s="1"/>
      <c r="T53" s="1"/>
      <c r="U53" s="1"/>
      <c r="V53" s="1"/>
      <c r="W53" s="1"/>
      <c r="X53" s="1"/>
      <c r="Y53" s="1"/>
      <c r="Z53" s="1"/>
    </row>
    <row r="54" customFormat="false" ht="16.5" hidden="false" customHeight="true" outlineLevel="0" collapsed="false">
      <c r="A54" s="1"/>
      <c r="B54" s="1"/>
      <c r="C54" s="1" t="s">
        <v>296</v>
      </c>
      <c r="D54" s="1"/>
      <c r="E54" s="1"/>
      <c r="F54" s="1"/>
      <c r="G54" s="1"/>
      <c r="H54" s="1"/>
      <c r="I54" s="1"/>
      <c r="J54" s="1"/>
      <c r="K54" s="1"/>
      <c r="L54" s="1"/>
      <c r="M54" s="1"/>
      <c r="N54" s="1"/>
      <c r="O54" s="1"/>
      <c r="P54" s="1"/>
      <c r="Q54" s="1"/>
      <c r="R54" s="1"/>
      <c r="S54" s="1"/>
      <c r="T54" s="1"/>
      <c r="U54" s="1"/>
      <c r="V54" s="1"/>
      <c r="W54" s="1"/>
      <c r="X54" s="1"/>
      <c r="Y54" s="1"/>
      <c r="Z54" s="1"/>
    </row>
    <row r="55" customFormat="false" ht="16.5" hidden="false" customHeight="true" outlineLevel="0" collapsed="false">
      <c r="A55" s="1"/>
      <c r="B55" s="1"/>
      <c r="C55" s="1" t="s">
        <v>297</v>
      </c>
      <c r="D55" s="1"/>
      <c r="E55" s="1"/>
      <c r="F55" s="1"/>
      <c r="G55" s="1"/>
      <c r="H55" s="1"/>
      <c r="I55" s="1"/>
      <c r="J55" s="1"/>
      <c r="K55" s="1"/>
      <c r="L55" s="1"/>
      <c r="M55" s="1"/>
      <c r="N55" s="1"/>
      <c r="O55" s="1"/>
      <c r="P55" s="1"/>
      <c r="Q55" s="1"/>
      <c r="R55" s="1"/>
      <c r="S55" s="1"/>
      <c r="T55" s="1"/>
      <c r="U55" s="1"/>
      <c r="V55" s="1"/>
      <c r="W55" s="1"/>
      <c r="X55" s="1"/>
      <c r="Y55" s="1"/>
      <c r="Z55" s="1"/>
    </row>
    <row r="56" customFormat="false" ht="16.5" hidden="false" customHeight="true" outlineLevel="0" collapsed="false">
      <c r="A56" s="1"/>
      <c r="B56" s="1"/>
      <c r="C56" s="1" t="s">
        <v>298</v>
      </c>
      <c r="D56" s="1"/>
      <c r="E56" s="1"/>
      <c r="F56" s="1"/>
      <c r="G56" s="1"/>
      <c r="H56" s="1"/>
      <c r="I56" s="1"/>
      <c r="J56" s="1"/>
      <c r="K56" s="1"/>
      <c r="L56" s="1"/>
      <c r="M56" s="1"/>
      <c r="N56" s="1"/>
      <c r="O56" s="1"/>
      <c r="P56" s="1"/>
      <c r="Q56" s="1"/>
      <c r="R56" s="1"/>
      <c r="S56" s="1"/>
      <c r="T56" s="1"/>
      <c r="U56" s="1"/>
      <c r="V56" s="1"/>
      <c r="W56" s="1"/>
      <c r="X56" s="1"/>
      <c r="Y56" s="1"/>
      <c r="Z56" s="1"/>
    </row>
    <row r="57" customFormat="false" ht="16.5" hidden="false" customHeight="true" outlineLevel="0" collapsed="false">
      <c r="A57" s="1"/>
      <c r="B57" s="1"/>
      <c r="C57" s="1" t="s">
        <v>299</v>
      </c>
      <c r="D57" s="1"/>
      <c r="E57" s="1"/>
      <c r="F57" s="1"/>
      <c r="G57" s="1"/>
      <c r="H57" s="1"/>
      <c r="I57" s="1"/>
      <c r="J57" s="1"/>
      <c r="K57" s="1"/>
      <c r="L57" s="1"/>
      <c r="M57" s="1"/>
      <c r="N57" s="1"/>
      <c r="O57" s="1"/>
      <c r="P57" s="1"/>
      <c r="Q57" s="1"/>
      <c r="R57" s="1"/>
      <c r="S57" s="1"/>
      <c r="T57" s="1"/>
      <c r="U57" s="1"/>
      <c r="V57" s="1"/>
      <c r="W57" s="1"/>
      <c r="X57" s="1"/>
      <c r="Y57" s="1"/>
      <c r="Z57" s="1"/>
    </row>
    <row r="58" customFormat="false" ht="16.5" hidden="false" customHeight="true" outlineLevel="0" collapsed="false">
      <c r="A58" s="1"/>
      <c r="B58" s="1"/>
      <c r="C58" s="1" t="s">
        <v>300</v>
      </c>
      <c r="D58" s="1"/>
      <c r="E58" s="1"/>
      <c r="F58" s="1"/>
      <c r="G58" s="1"/>
      <c r="H58" s="1"/>
      <c r="I58" s="1"/>
      <c r="J58" s="1"/>
      <c r="K58" s="1"/>
      <c r="L58" s="1"/>
      <c r="M58" s="1"/>
      <c r="N58" s="1"/>
      <c r="O58" s="1"/>
      <c r="P58" s="1"/>
      <c r="Q58" s="1"/>
      <c r="R58" s="1"/>
      <c r="S58" s="1"/>
      <c r="T58" s="1"/>
      <c r="U58" s="1"/>
      <c r="V58" s="1"/>
      <c r="W58" s="1"/>
      <c r="X58" s="1"/>
      <c r="Y58" s="1"/>
      <c r="Z58" s="1"/>
    </row>
    <row r="59" customFormat="false" ht="16.5" hidden="false" customHeight="true" outlineLevel="0" collapsed="false"/>
    <row r="60" customFormat="false" ht="16.5" hidden="false" customHeight="true" outlineLevel="0" collapsed="false"/>
    <row r="61" customFormat="false" ht="16.5" hidden="false" customHeight="true" outlineLevel="0" collapsed="false"/>
    <row r="62" customFormat="false" ht="16.5" hidden="false" customHeight="true" outlineLevel="0" collapsed="false"/>
    <row r="63" customFormat="false" ht="16.5" hidden="false" customHeight="true" outlineLevel="0" collapsed="false"/>
    <row r="64" customFormat="false" ht="16.5" hidden="false" customHeight="true" outlineLevel="0" collapsed="false"/>
    <row r="65" customFormat="false" ht="16.5" hidden="false" customHeight="true" outlineLevel="0" collapsed="false"/>
    <row r="66" customFormat="false" ht="16.5" hidden="false" customHeight="true" outlineLevel="0" collapsed="false"/>
    <row r="67" customFormat="false" ht="16.5" hidden="false" customHeight="true" outlineLevel="0" collapsed="false"/>
    <row r="68" customFormat="false" ht="16.5" hidden="false" customHeight="true" outlineLevel="0" collapsed="false"/>
    <row r="69" customFormat="false" ht="16.5" hidden="false" customHeight="true" outlineLevel="0" collapsed="false"/>
    <row r="70" customFormat="false" ht="16.5" hidden="false" customHeight="true" outlineLevel="0" collapsed="false"/>
    <row r="71" customFormat="false" ht="16.5" hidden="false" customHeight="true" outlineLevel="0" collapsed="false"/>
    <row r="72" customFormat="false" ht="16.5" hidden="false" customHeight="true" outlineLevel="0" collapsed="false"/>
    <row r="73" customFormat="false" ht="16.5" hidden="false" customHeight="true" outlineLevel="0" collapsed="false"/>
    <row r="74" customFormat="false" ht="16.5" hidden="false" customHeight="true" outlineLevel="0" collapsed="false"/>
    <row r="75" customFormat="false" ht="16.5" hidden="false" customHeight="true" outlineLevel="0" collapsed="false"/>
    <row r="76" customFormat="false" ht="16.5" hidden="false" customHeight="true" outlineLevel="0" collapsed="false"/>
    <row r="77" customFormat="false" ht="16.5" hidden="false" customHeight="true" outlineLevel="0" collapsed="false"/>
    <row r="78" customFormat="false" ht="16.5" hidden="false" customHeight="true" outlineLevel="0" collapsed="false"/>
    <row r="79" customFormat="false" ht="16.5" hidden="false" customHeight="true" outlineLevel="0" collapsed="false"/>
    <row r="80" customFormat="false" ht="16.5" hidden="false" customHeight="true" outlineLevel="0" collapsed="false"/>
    <row r="81" customFormat="false" ht="16.5" hidden="false" customHeight="true" outlineLevel="0" collapsed="false"/>
    <row r="82" customFormat="false" ht="16.5" hidden="false" customHeight="true" outlineLevel="0" collapsed="false"/>
    <row r="83" customFormat="false" ht="16.5" hidden="false" customHeight="true" outlineLevel="0" collapsed="false"/>
    <row r="84" customFormat="false" ht="16.5" hidden="false" customHeight="true" outlineLevel="0" collapsed="false"/>
    <row r="85" customFormat="false" ht="16.5" hidden="false" customHeight="true" outlineLevel="0" collapsed="false"/>
    <row r="86" customFormat="false" ht="16.5" hidden="false" customHeight="true" outlineLevel="0" collapsed="false"/>
    <row r="87" customFormat="false" ht="16.5" hidden="false" customHeight="true" outlineLevel="0" collapsed="false"/>
    <row r="88" customFormat="false" ht="16.5" hidden="false" customHeight="true" outlineLevel="0" collapsed="false"/>
    <row r="89" customFormat="false" ht="16.5" hidden="false" customHeight="true" outlineLevel="0" collapsed="false"/>
    <row r="90" customFormat="false" ht="16.5" hidden="false" customHeight="true" outlineLevel="0" collapsed="false"/>
    <row r="91" customFormat="false" ht="16.5" hidden="false" customHeight="true" outlineLevel="0" collapsed="false"/>
    <row r="92" customFormat="false" ht="16.5" hidden="false" customHeight="true" outlineLevel="0" collapsed="false"/>
    <row r="93" customFormat="false" ht="16.5" hidden="false" customHeight="true" outlineLevel="0" collapsed="false"/>
    <row r="94" customFormat="false" ht="16.5" hidden="false" customHeight="true" outlineLevel="0" collapsed="false"/>
    <row r="95" customFormat="false" ht="16.5" hidden="false" customHeight="true" outlineLevel="0" collapsed="false"/>
    <row r="96" customFormat="false" ht="16.5" hidden="false" customHeight="true" outlineLevel="0" collapsed="false"/>
    <row r="97" customFormat="false" ht="16.5" hidden="false" customHeight="true" outlineLevel="0" collapsed="false"/>
    <row r="98" customFormat="false" ht="16.5" hidden="false" customHeight="true" outlineLevel="0" collapsed="false"/>
    <row r="99" customFormat="false" ht="16.5" hidden="false" customHeight="true" outlineLevel="0" collapsed="false"/>
    <row r="100" customFormat="false" ht="16.5" hidden="false" customHeight="true" outlineLevel="0" collapsed="false"/>
    <row r="101" customFormat="false" ht="16.5" hidden="false" customHeight="true" outlineLevel="0" collapsed="false"/>
    <row r="102" customFormat="false" ht="16.5" hidden="false" customHeight="true" outlineLevel="0" collapsed="false"/>
    <row r="103" customFormat="false" ht="16.5" hidden="false" customHeight="true" outlineLevel="0" collapsed="false"/>
    <row r="104" customFormat="false" ht="16.5" hidden="false" customHeight="true" outlineLevel="0" collapsed="false"/>
    <row r="105" customFormat="false" ht="16.5" hidden="false" customHeight="true" outlineLevel="0" collapsed="false"/>
    <row r="106" customFormat="false" ht="16.5" hidden="false" customHeight="true" outlineLevel="0" collapsed="false"/>
    <row r="107" customFormat="false" ht="16.5" hidden="false" customHeight="true" outlineLevel="0" collapsed="false"/>
    <row r="108" customFormat="false" ht="16.5" hidden="false" customHeight="true" outlineLevel="0" collapsed="false"/>
    <row r="109" customFormat="false" ht="16.5" hidden="false" customHeight="true" outlineLevel="0" collapsed="false"/>
    <row r="110" customFormat="false" ht="16.5" hidden="false" customHeight="true" outlineLevel="0" collapsed="false"/>
    <row r="111" customFormat="false" ht="16.5" hidden="false" customHeight="true" outlineLevel="0" collapsed="false"/>
    <row r="112" customFormat="false" ht="16.5" hidden="false" customHeight="true" outlineLevel="0" collapsed="false"/>
    <row r="113" customFormat="false" ht="16.5" hidden="false" customHeight="true" outlineLevel="0" collapsed="false"/>
    <row r="114" customFormat="false" ht="16.5" hidden="false" customHeight="true" outlineLevel="0" collapsed="false"/>
    <row r="115" customFormat="false" ht="16.5" hidden="false" customHeight="true" outlineLevel="0" collapsed="false"/>
    <row r="116" customFormat="false" ht="16.5" hidden="false" customHeight="true" outlineLevel="0" collapsed="false"/>
    <row r="117" customFormat="false" ht="16.5" hidden="false" customHeight="true" outlineLevel="0" collapsed="false"/>
    <row r="118" customFormat="false" ht="16.5" hidden="false" customHeight="true" outlineLevel="0" collapsed="false"/>
    <row r="119" customFormat="false" ht="16.5" hidden="false" customHeight="true" outlineLevel="0" collapsed="false"/>
    <row r="120" customFormat="false" ht="16.5" hidden="false" customHeight="true" outlineLevel="0" collapsed="false"/>
    <row r="121" customFormat="false" ht="16.5" hidden="false" customHeight="true" outlineLevel="0" collapsed="false"/>
    <row r="122" customFormat="false" ht="16.5" hidden="false" customHeight="true" outlineLevel="0" collapsed="false"/>
    <row r="123" customFormat="false" ht="16.5" hidden="false" customHeight="true" outlineLevel="0" collapsed="false"/>
    <row r="124" customFormat="false" ht="16.5" hidden="false" customHeight="true" outlineLevel="0" collapsed="false"/>
    <row r="125" customFormat="false" ht="16.5" hidden="false" customHeight="true" outlineLevel="0" collapsed="false"/>
    <row r="126" customFormat="false" ht="16.5" hidden="false" customHeight="true" outlineLevel="0" collapsed="false"/>
    <row r="127" customFormat="false" ht="16.5" hidden="false" customHeight="true" outlineLevel="0" collapsed="false"/>
    <row r="128" customFormat="false" ht="16.5" hidden="false" customHeight="true" outlineLevel="0" collapsed="false"/>
    <row r="129" customFormat="false" ht="16.5" hidden="false" customHeight="true" outlineLevel="0" collapsed="false"/>
    <row r="130" customFormat="false" ht="16.5" hidden="false" customHeight="true" outlineLevel="0" collapsed="false"/>
    <row r="131" customFormat="false" ht="16.5" hidden="false" customHeight="true" outlineLevel="0" collapsed="false"/>
    <row r="132" customFormat="false" ht="16.5" hidden="false" customHeight="true" outlineLevel="0" collapsed="false"/>
    <row r="133" customFormat="false" ht="16.5" hidden="false" customHeight="true" outlineLevel="0" collapsed="false"/>
    <row r="134" customFormat="false" ht="16.5" hidden="false" customHeight="true" outlineLevel="0" collapsed="false"/>
    <row r="135" customFormat="false" ht="16.5" hidden="false" customHeight="true" outlineLevel="0" collapsed="false"/>
    <row r="136" customFormat="false" ht="16.5" hidden="false" customHeight="true" outlineLevel="0" collapsed="false"/>
    <row r="137" customFormat="false" ht="16.5" hidden="false" customHeight="true" outlineLevel="0" collapsed="false"/>
    <row r="138" customFormat="false" ht="16.5" hidden="false" customHeight="true" outlineLevel="0" collapsed="false"/>
    <row r="139" customFormat="false" ht="16.5" hidden="false" customHeight="true" outlineLevel="0" collapsed="false"/>
    <row r="140" customFormat="false" ht="16.5" hidden="false" customHeight="true" outlineLevel="0" collapsed="false"/>
    <row r="141" customFormat="false" ht="16.5" hidden="false" customHeight="true" outlineLevel="0" collapsed="false"/>
    <row r="142" customFormat="false" ht="16.5" hidden="false" customHeight="true" outlineLevel="0" collapsed="false"/>
    <row r="143" customFormat="false" ht="16.5" hidden="false" customHeight="true" outlineLevel="0" collapsed="false"/>
    <row r="144" customFormat="false" ht="16.5" hidden="false" customHeight="true" outlineLevel="0" collapsed="false"/>
    <row r="145" customFormat="false" ht="16.5" hidden="false" customHeight="true" outlineLevel="0" collapsed="false"/>
    <row r="146" customFormat="false" ht="16.5" hidden="false" customHeight="true" outlineLevel="0" collapsed="false"/>
    <row r="147" customFormat="false" ht="16.5" hidden="false" customHeight="true" outlineLevel="0" collapsed="false"/>
    <row r="148" customFormat="false" ht="16.5" hidden="false" customHeight="true" outlineLevel="0" collapsed="false"/>
    <row r="149" customFormat="false" ht="16.5" hidden="false" customHeight="true" outlineLevel="0" collapsed="false"/>
    <row r="150" customFormat="false" ht="16.5" hidden="false" customHeight="true" outlineLevel="0" collapsed="false"/>
    <row r="151" customFormat="false" ht="16.5" hidden="false" customHeight="true" outlineLevel="0" collapsed="false"/>
    <row r="152" customFormat="false" ht="16.5" hidden="false" customHeight="true" outlineLevel="0" collapsed="false"/>
    <row r="153" customFormat="false" ht="16.5" hidden="false" customHeight="true" outlineLevel="0" collapsed="false"/>
    <row r="154" customFormat="false" ht="16.5" hidden="false" customHeight="true" outlineLevel="0" collapsed="false"/>
    <row r="155" customFormat="false" ht="16.5" hidden="false" customHeight="true" outlineLevel="0" collapsed="false"/>
    <row r="156" customFormat="false" ht="16.5" hidden="false" customHeight="true" outlineLevel="0" collapsed="false"/>
    <row r="157" customFormat="false" ht="16.5" hidden="false" customHeight="true" outlineLevel="0" collapsed="false"/>
    <row r="158" customFormat="false" ht="16.5" hidden="false" customHeight="true" outlineLevel="0" collapsed="false"/>
    <row r="159" customFormat="false" ht="16.5" hidden="false" customHeight="true" outlineLevel="0" collapsed="false"/>
    <row r="160" customFormat="false" ht="16.5" hidden="false" customHeight="true" outlineLevel="0" collapsed="false"/>
    <row r="161" customFormat="false" ht="16.5" hidden="false" customHeight="true" outlineLevel="0" collapsed="false"/>
    <row r="162" customFormat="false" ht="16.5" hidden="false" customHeight="true" outlineLevel="0" collapsed="false"/>
    <row r="163" customFormat="false" ht="16.5" hidden="false" customHeight="true" outlineLevel="0" collapsed="false"/>
    <row r="164" customFormat="false" ht="16.5" hidden="false" customHeight="true" outlineLevel="0" collapsed="false"/>
    <row r="165" customFormat="false" ht="16.5" hidden="false" customHeight="true" outlineLevel="0" collapsed="false"/>
    <row r="166" customFormat="false" ht="16.5" hidden="false" customHeight="true" outlineLevel="0" collapsed="false"/>
    <row r="167" customFormat="false" ht="16.5" hidden="false" customHeight="true" outlineLevel="0" collapsed="false"/>
    <row r="168" customFormat="false" ht="16.5" hidden="false" customHeight="true" outlineLevel="0" collapsed="false"/>
    <row r="169" customFormat="false" ht="16.5" hidden="false" customHeight="true" outlineLevel="0" collapsed="false"/>
    <row r="170" customFormat="false" ht="16.5" hidden="false" customHeight="true" outlineLevel="0" collapsed="false"/>
    <row r="171" customFormat="false" ht="16.5" hidden="false" customHeight="true" outlineLevel="0" collapsed="false"/>
    <row r="172" customFormat="false" ht="16.5" hidden="false" customHeight="true" outlineLevel="0" collapsed="false"/>
    <row r="173" customFormat="false" ht="16.5" hidden="false" customHeight="true" outlineLevel="0" collapsed="false"/>
    <row r="174" customFormat="false" ht="16.5" hidden="false" customHeight="true" outlineLevel="0" collapsed="false"/>
    <row r="175" customFormat="false" ht="16.5" hidden="false" customHeight="true" outlineLevel="0" collapsed="false"/>
    <row r="176" customFormat="false" ht="16.5" hidden="false" customHeight="true" outlineLevel="0" collapsed="false"/>
    <row r="177" customFormat="false" ht="16.5" hidden="false" customHeight="true" outlineLevel="0" collapsed="false"/>
    <row r="178" customFormat="false" ht="16.5" hidden="false" customHeight="true" outlineLevel="0" collapsed="false"/>
    <row r="179" customFormat="false" ht="16.5" hidden="false" customHeight="true" outlineLevel="0" collapsed="false"/>
    <row r="180" customFormat="false" ht="16.5" hidden="false" customHeight="true" outlineLevel="0" collapsed="false"/>
    <row r="181" customFormat="false" ht="16.5" hidden="false" customHeight="true" outlineLevel="0" collapsed="false"/>
    <row r="182" customFormat="false" ht="16.5" hidden="false" customHeight="true" outlineLevel="0" collapsed="false"/>
    <row r="183" customFormat="false" ht="16.5" hidden="false" customHeight="true" outlineLevel="0" collapsed="false"/>
    <row r="184" customFormat="false" ht="16.5" hidden="false" customHeight="true" outlineLevel="0" collapsed="false"/>
    <row r="185" customFormat="false" ht="16.5" hidden="false" customHeight="true" outlineLevel="0" collapsed="false"/>
    <row r="186" customFormat="false" ht="16.5" hidden="false" customHeight="true" outlineLevel="0" collapsed="false"/>
    <row r="187" customFormat="false" ht="16.5" hidden="false" customHeight="true" outlineLevel="0" collapsed="false"/>
    <row r="188" customFormat="false" ht="16.5" hidden="false" customHeight="true" outlineLevel="0" collapsed="false"/>
    <row r="189" customFormat="false" ht="16.5" hidden="false" customHeight="true" outlineLevel="0" collapsed="false"/>
    <row r="190" customFormat="false" ht="16.5" hidden="false" customHeight="true" outlineLevel="0" collapsed="false"/>
    <row r="191" customFormat="false" ht="16.5" hidden="false" customHeight="true" outlineLevel="0" collapsed="false"/>
    <row r="192" customFormat="false" ht="16.5" hidden="false" customHeight="true" outlineLevel="0" collapsed="false"/>
    <row r="193" customFormat="false" ht="16.5" hidden="false" customHeight="true" outlineLevel="0" collapsed="false"/>
    <row r="194" customFormat="false" ht="16.5" hidden="false" customHeight="true" outlineLevel="0" collapsed="false"/>
    <row r="195" customFormat="false" ht="16.5" hidden="false" customHeight="true" outlineLevel="0" collapsed="false"/>
    <row r="196" customFormat="false" ht="16.5" hidden="false" customHeight="true" outlineLevel="0" collapsed="false"/>
    <row r="197" customFormat="false" ht="16.5" hidden="false" customHeight="true" outlineLevel="0" collapsed="false"/>
    <row r="198" customFormat="false" ht="16.5" hidden="false" customHeight="true" outlineLevel="0" collapsed="false"/>
    <row r="199" customFormat="false" ht="16.5" hidden="false" customHeight="true" outlineLevel="0" collapsed="false"/>
    <row r="200" customFormat="false" ht="16.5" hidden="false" customHeight="true" outlineLevel="0" collapsed="false"/>
    <row r="201" customFormat="false" ht="16.5" hidden="false" customHeight="true" outlineLevel="0" collapsed="false"/>
    <row r="202" customFormat="false" ht="16.5" hidden="false" customHeight="true" outlineLevel="0" collapsed="false"/>
    <row r="203" customFormat="false" ht="16.5" hidden="false" customHeight="true" outlineLevel="0" collapsed="false"/>
    <row r="204" customFormat="false" ht="16.5" hidden="false" customHeight="true" outlineLevel="0" collapsed="false"/>
    <row r="205" customFormat="false" ht="16.5" hidden="false" customHeight="true" outlineLevel="0" collapsed="false"/>
    <row r="206" customFormat="false" ht="16.5" hidden="false" customHeight="true" outlineLevel="0" collapsed="false"/>
    <row r="207" customFormat="false" ht="16.5" hidden="false" customHeight="true" outlineLevel="0" collapsed="false"/>
    <row r="208" customFormat="false" ht="16.5" hidden="false" customHeight="true" outlineLevel="0" collapsed="false"/>
    <row r="209" customFormat="false" ht="16.5" hidden="false" customHeight="true" outlineLevel="0" collapsed="false"/>
    <row r="210" customFormat="false" ht="16.5" hidden="false" customHeight="true" outlineLevel="0" collapsed="false"/>
    <row r="211" customFormat="false" ht="16.5" hidden="false" customHeight="true" outlineLevel="0" collapsed="false"/>
    <row r="212" customFormat="false" ht="16.5" hidden="false" customHeight="true" outlineLevel="0" collapsed="false"/>
    <row r="213" customFormat="false" ht="16.5" hidden="false" customHeight="true" outlineLevel="0" collapsed="false"/>
    <row r="214" customFormat="false" ht="16.5" hidden="false" customHeight="true" outlineLevel="0" collapsed="false"/>
    <row r="215" customFormat="false" ht="16.5" hidden="false" customHeight="true" outlineLevel="0" collapsed="false"/>
    <row r="216" customFormat="false" ht="16.5" hidden="false" customHeight="true" outlineLevel="0" collapsed="false"/>
    <row r="217" customFormat="false" ht="16.5" hidden="false" customHeight="true" outlineLevel="0" collapsed="false"/>
    <row r="218" customFormat="false" ht="16.5" hidden="false" customHeight="true" outlineLevel="0" collapsed="false"/>
    <row r="219" customFormat="false" ht="16.5" hidden="false" customHeight="true" outlineLevel="0" collapsed="false"/>
    <row r="220" customFormat="false" ht="16.5" hidden="false" customHeight="true" outlineLevel="0" collapsed="false"/>
    <row r="221" customFormat="false" ht="16.5" hidden="false" customHeight="true" outlineLevel="0" collapsed="false"/>
    <row r="222" customFormat="false" ht="16.5" hidden="false" customHeight="true" outlineLevel="0" collapsed="false"/>
    <row r="223" customFormat="false" ht="16.5" hidden="false" customHeight="true" outlineLevel="0" collapsed="false"/>
    <row r="224" customFormat="false" ht="16.5" hidden="false" customHeight="true" outlineLevel="0" collapsed="false"/>
    <row r="225" customFormat="false" ht="16.5" hidden="false" customHeight="true" outlineLevel="0" collapsed="false"/>
    <row r="226" customFormat="false" ht="16.5" hidden="false" customHeight="true" outlineLevel="0" collapsed="false"/>
    <row r="227" customFormat="false" ht="16.5" hidden="false" customHeight="true" outlineLevel="0" collapsed="false"/>
    <row r="228" customFormat="false" ht="16.5" hidden="false" customHeight="true" outlineLevel="0" collapsed="false"/>
    <row r="229" customFormat="false" ht="16.5" hidden="false" customHeight="true" outlineLevel="0" collapsed="false"/>
    <row r="230" customFormat="false" ht="16.5" hidden="false" customHeight="true" outlineLevel="0" collapsed="false"/>
    <row r="231" customFormat="false" ht="16.5" hidden="false" customHeight="true" outlineLevel="0" collapsed="false"/>
    <row r="232" customFormat="false" ht="16.5" hidden="false" customHeight="true" outlineLevel="0" collapsed="false"/>
    <row r="233" customFormat="false" ht="16.5" hidden="false" customHeight="true" outlineLevel="0" collapsed="false"/>
    <row r="234" customFormat="false" ht="16.5" hidden="false" customHeight="true" outlineLevel="0" collapsed="false"/>
    <row r="235" customFormat="false" ht="16.5" hidden="false" customHeight="true" outlineLevel="0" collapsed="false"/>
    <row r="236" customFormat="false" ht="16.5" hidden="false" customHeight="true" outlineLevel="0" collapsed="false"/>
    <row r="237" customFormat="false" ht="16.5" hidden="false" customHeight="true" outlineLevel="0" collapsed="false"/>
    <row r="238" customFormat="false" ht="16.5" hidden="false" customHeight="true" outlineLevel="0" collapsed="false"/>
    <row r="239" customFormat="false" ht="16.5" hidden="false" customHeight="true" outlineLevel="0" collapsed="false"/>
    <row r="240" customFormat="false" ht="16.5" hidden="false" customHeight="true" outlineLevel="0" collapsed="false"/>
    <row r="241" customFormat="false" ht="16.5" hidden="false" customHeight="true" outlineLevel="0" collapsed="false"/>
    <row r="242" customFormat="false" ht="16.5" hidden="false" customHeight="true" outlineLevel="0" collapsed="false"/>
    <row r="243" customFormat="false" ht="16.5" hidden="false" customHeight="true" outlineLevel="0" collapsed="false"/>
    <row r="244" customFormat="false" ht="16.5" hidden="false" customHeight="true" outlineLevel="0" collapsed="false"/>
    <row r="245" customFormat="false" ht="16.5" hidden="false" customHeight="true" outlineLevel="0" collapsed="false"/>
    <row r="246" customFormat="false" ht="16.5" hidden="false" customHeight="true" outlineLevel="0" collapsed="false"/>
    <row r="247" customFormat="false" ht="16.5" hidden="false" customHeight="true" outlineLevel="0" collapsed="false"/>
    <row r="248" customFormat="false" ht="16.5" hidden="false" customHeight="true" outlineLevel="0" collapsed="false"/>
    <row r="249" customFormat="false" ht="16.5" hidden="false" customHeight="true" outlineLevel="0" collapsed="false"/>
    <row r="250" customFormat="false" ht="16.5" hidden="false" customHeight="true" outlineLevel="0" collapsed="false"/>
    <row r="251" customFormat="false" ht="16.5" hidden="false" customHeight="true" outlineLevel="0" collapsed="false"/>
    <row r="252" customFormat="false" ht="16.5" hidden="false" customHeight="true" outlineLevel="0" collapsed="false"/>
    <row r="253" customFormat="false" ht="16.5" hidden="false" customHeight="true" outlineLevel="0" collapsed="false"/>
    <row r="254" customFormat="false" ht="16.5" hidden="false" customHeight="true" outlineLevel="0" collapsed="false"/>
    <row r="255" customFormat="false" ht="16.5" hidden="false" customHeight="true" outlineLevel="0" collapsed="false"/>
    <row r="256" customFormat="false" ht="16.5" hidden="false" customHeight="true" outlineLevel="0" collapsed="false"/>
    <row r="257" customFormat="false" ht="16.5" hidden="false" customHeight="true" outlineLevel="0" collapsed="false"/>
    <row r="258" customFormat="false" ht="16.5" hidden="false" customHeight="true" outlineLevel="0" collapsed="false"/>
    <row r="259" customFormat="false" ht="16.5" hidden="false" customHeight="true" outlineLevel="0" collapsed="false"/>
    <row r="260" customFormat="false" ht="16.5" hidden="false" customHeight="true" outlineLevel="0" collapsed="false"/>
    <row r="261" customFormat="false" ht="16.5" hidden="false" customHeight="true" outlineLevel="0" collapsed="false"/>
    <row r="262" customFormat="false" ht="16.5" hidden="false" customHeight="true" outlineLevel="0" collapsed="false"/>
    <row r="263" customFormat="false" ht="16.5" hidden="false" customHeight="true" outlineLevel="0" collapsed="false"/>
    <row r="264" customFormat="false" ht="16.5" hidden="false" customHeight="true" outlineLevel="0" collapsed="false"/>
    <row r="265" customFormat="false" ht="16.5" hidden="false" customHeight="true" outlineLevel="0" collapsed="false"/>
    <row r="266" customFormat="false" ht="16.5" hidden="false" customHeight="true" outlineLevel="0" collapsed="false"/>
    <row r="267" customFormat="false" ht="16.5" hidden="false" customHeight="true" outlineLevel="0" collapsed="false"/>
    <row r="268" customFormat="false" ht="16.5" hidden="false" customHeight="true" outlineLevel="0" collapsed="false"/>
    <row r="269" customFormat="false" ht="16.5" hidden="false" customHeight="true" outlineLevel="0" collapsed="false"/>
    <row r="270" customFormat="false" ht="16.5" hidden="false" customHeight="true" outlineLevel="0" collapsed="false"/>
    <row r="271" customFormat="false" ht="16.5" hidden="false" customHeight="true" outlineLevel="0" collapsed="false"/>
    <row r="272" customFormat="false" ht="16.5" hidden="false" customHeight="true" outlineLevel="0" collapsed="false"/>
    <row r="273" customFormat="false" ht="16.5" hidden="false" customHeight="true" outlineLevel="0" collapsed="false"/>
    <row r="274" customFormat="false" ht="16.5" hidden="false" customHeight="true" outlineLevel="0" collapsed="false"/>
    <row r="275" customFormat="false" ht="16.5" hidden="false" customHeight="true" outlineLevel="0" collapsed="false"/>
    <row r="276" customFormat="false" ht="16.5" hidden="false" customHeight="true" outlineLevel="0" collapsed="false"/>
    <row r="277" customFormat="false" ht="16.5" hidden="false" customHeight="true" outlineLevel="0" collapsed="false"/>
    <row r="278" customFormat="false" ht="16.5" hidden="false" customHeight="true" outlineLevel="0" collapsed="false"/>
    <row r="279" customFormat="false" ht="16.5" hidden="false" customHeight="true" outlineLevel="0" collapsed="false"/>
    <row r="280" customFormat="false" ht="16.5" hidden="false" customHeight="true" outlineLevel="0" collapsed="false"/>
    <row r="281" customFormat="false" ht="16.5" hidden="false" customHeight="true" outlineLevel="0" collapsed="false"/>
    <row r="282" customFormat="false" ht="16.5" hidden="false" customHeight="true" outlineLevel="0" collapsed="false"/>
    <row r="283" customFormat="false" ht="16.5" hidden="false" customHeight="true" outlineLevel="0" collapsed="false"/>
    <row r="284" customFormat="false" ht="16.5" hidden="false" customHeight="true" outlineLevel="0" collapsed="false"/>
    <row r="285" customFormat="false" ht="16.5" hidden="false" customHeight="true" outlineLevel="0" collapsed="false"/>
    <row r="286" customFormat="false" ht="16.5" hidden="false" customHeight="true" outlineLevel="0" collapsed="false"/>
    <row r="287" customFormat="false" ht="16.5" hidden="false" customHeight="true" outlineLevel="0" collapsed="false"/>
    <row r="288" customFormat="false" ht="16.5" hidden="false" customHeight="true" outlineLevel="0" collapsed="false"/>
    <row r="289" customFormat="false" ht="16.5" hidden="false" customHeight="true" outlineLevel="0" collapsed="false"/>
    <row r="290" customFormat="false" ht="16.5" hidden="false" customHeight="true" outlineLevel="0" collapsed="false"/>
    <row r="291" customFormat="false" ht="16.5" hidden="false" customHeight="true" outlineLevel="0" collapsed="false"/>
    <row r="292" customFormat="false" ht="16.5" hidden="false" customHeight="true" outlineLevel="0" collapsed="false"/>
    <row r="293" customFormat="false" ht="16.5" hidden="false" customHeight="true" outlineLevel="0" collapsed="false"/>
    <row r="294" customFormat="false" ht="16.5" hidden="false" customHeight="true" outlineLevel="0" collapsed="false"/>
    <row r="295" customFormat="false" ht="16.5" hidden="false" customHeight="true" outlineLevel="0" collapsed="false"/>
    <row r="296" customFormat="false" ht="16.5" hidden="false" customHeight="true" outlineLevel="0" collapsed="false"/>
    <row r="297" customFormat="false" ht="16.5" hidden="false" customHeight="true" outlineLevel="0" collapsed="false"/>
    <row r="298" customFormat="false" ht="16.5" hidden="false" customHeight="true" outlineLevel="0" collapsed="false"/>
    <row r="299" customFormat="false" ht="16.5" hidden="false" customHeight="true" outlineLevel="0" collapsed="false"/>
    <row r="300" customFormat="false" ht="16.5" hidden="false" customHeight="true" outlineLevel="0" collapsed="false"/>
    <row r="301" customFormat="false" ht="16.5" hidden="false" customHeight="true" outlineLevel="0" collapsed="false"/>
    <row r="302" customFormat="false" ht="16.5" hidden="false" customHeight="true" outlineLevel="0" collapsed="false"/>
    <row r="303" customFormat="false" ht="16.5" hidden="false" customHeight="true" outlineLevel="0" collapsed="false"/>
    <row r="304" customFormat="false" ht="16.5" hidden="false" customHeight="true" outlineLevel="0" collapsed="false"/>
    <row r="305" customFormat="false" ht="16.5" hidden="false" customHeight="true" outlineLevel="0" collapsed="false"/>
    <row r="306" customFormat="false" ht="16.5" hidden="false" customHeight="true" outlineLevel="0" collapsed="false"/>
    <row r="307" customFormat="false" ht="16.5" hidden="false" customHeight="true" outlineLevel="0" collapsed="false"/>
    <row r="308" customFormat="false" ht="16.5" hidden="false" customHeight="true" outlineLevel="0" collapsed="false"/>
    <row r="309" customFormat="false" ht="16.5" hidden="false" customHeight="true" outlineLevel="0" collapsed="false"/>
    <row r="310" customFormat="false" ht="16.5" hidden="false" customHeight="true" outlineLevel="0" collapsed="false"/>
    <row r="311" customFormat="false" ht="16.5" hidden="false" customHeight="true" outlineLevel="0" collapsed="false"/>
    <row r="312" customFormat="false" ht="16.5" hidden="false" customHeight="true" outlineLevel="0" collapsed="false"/>
    <row r="313" customFormat="false" ht="16.5" hidden="false" customHeight="true" outlineLevel="0" collapsed="false"/>
    <row r="314" customFormat="false" ht="16.5" hidden="false" customHeight="true" outlineLevel="0" collapsed="false"/>
    <row r="315" customFormat="false" ht="16.5" hidden="false" customHeight="true" outlineLevel="0" collapsed="false"/>
    <row r="316" customFormat="false" ht="16.5" hidden="false" customHeight="true" outlineLevel="0" collapsed="false"/>
    <row r="317" customFormat="false" ht="16.5" hidden="false" customHeight="true" outlineLevel="0" collapsed="false"/>
    <row r="318" customFormat="false" ht="16.5" hidden="false" customHeight="true" outlineLevel="0" collapsed="false"/>
    <row r="319" customFormat="false" ht="16.5" hidden="false" customHeight="true" outlineLevel="0" collapsed="false"/>
    <row r="320" customFormat="false" ht="16.5" hidden="false" customHeight="true" outlineLevel="0" collapsed="false"/>
    <row r="321" customFormat="false" ht="16.5" hidden="false" customHeight="true" outlineLevel="0" collapsed="false"/>
    <row r="322" customFormat="false" ht="16.5" hidden="false" customHeight="true" outlineLevel="0" collapsed="false"/>
    <row r="323" customFormat="false" ht="16.5" hidden="false" customHeight="true" outlineLevel="0" collapsed="false"/>
    <row r="324" customFormat="false" ht="16.5" hidden="false" customHeight="true" outlineLevel="0" collapsed="false"/>
    <row r="325" customFormat="false" ht="16.5" hidden="false" customHeight="true" outlineLevel="0" collapsed="false"/>
    <row r="326" customFormat="false" ht="16.5" hidden="false" customHeight="true" outlineLevel="0" collapsed="false"/>
    <row r="327" customFormat="false" ht="16.5" hidden="false" customHeight="true" outlineLevel="0" collapsed="false"/>
    <row r="328" customFormat="false" ht="16.5" hidden="false" customHeight="true" outlineLevel="0" collapsed="false"/>
    <row r="329" customFormat="false" ht="16.5" hidden="false" customHeight="true" outlineLevel="0" collapsed="false"/>
    <row r="330" customFormat="false" ht="16.5" hidden="false" customHeight="true" outlineLevel="0" collapsed="false"/>
    <row r="331" customFormat="false" ht="16.5" hidden="false" customHeight="true" outlineLevel="0" collapsed="false"/>
    <row r="332" customFormat="false" ht="16.5" hidden="false" customHeight="true" outlineLevel="0" collapsed="false"/>
    <row r="333" customFormat="false" ht="16.5" hidden="false" customHeight="true" outlineLevel="0" collapsed="false"/>
    <row r="334" customFormat="false" ht="16.5" hidden="false" customHeight="true" outlineLevel="0" collapsed="false"/>
    <row r="335" customFormat="false" ht="16.5" hidden="false" customHeight="true" outlineLevel="0" collapsed="false"/>
    <row r="336" customFormat="false" ht="16.5" hidden="false" customHeight="true" outlineLevel="0" collapsed="false"/>
    <row r="337" customFormat="false" ht="16.5" hidden="false" customHeight="true" outlineLevel="0" collapsed="false"/>
    <row r="338" customFormat="false" ht="16.5" hidden="false" customHeight="true" outlineLevel="0" collapsed="false"/>
    <row r="339" customFormat="false" ht="16.5" hidden="false" customHeight="true" outlineLevel="0" collapsed="false"/>
    <row r="340" customFormat="false" ht="16.5" hidden="false" customHeight="true" outlineLevel="0" collapsed="false"/>
    <row r="341" customFormat="false" ht="16.5" hidden="false" customHeight="true" outlineLevel="0" collapsed="false"/>
    <row r="342" customFormat="false" ht="16.5" hidden="false" customHeight="true" outlineLevel="0" collapsed="false"/>
    <row r="343" customFormat="false" ht="16.5" hidden="false" customHeight="true" outlineLevel="0" collapsed="false"/>
    <row r="344" customFormat="false" ht="16.5" hidden="false" customHeight="true" outlineLevel="0" collapsed="false"/>
    <row r="345" customFormat="false" ht="16.5" hidden="false" customHeight="true" outlineLevel="0" collapsed="false"/>
    <row r="346" customFormat="false" ht="16.5" hidden="false" customHeight="true" outlineLevel="0" collapsed="false"/>
    <row r="347" customFormat="false" ht="16.5" hidden="false" customHeight="true" outlineLevel="0" collapsed="false"/>
    <row r="348" customFormat="false" ht="16.5" hidden="false" customHeight="true" outlineLevel="0" collapsed="false"/>
    <row r="349" customFormat="false" ht="16.5" hidden="false" customHeight="true" outlineLevel="0" collapsed="false"/>
    <row r="350" customFormat="false" ht="16.5" hidden="false" customHeight="true" outlineLevel="0" collapsed="false"/>
    <row r="351" customFormat="false" ht="16.5" hidden="false" customHeight="true" outlineLevel="0" collapsed="false"/>
    <row r="352" customFormat="false" ht="16.5" hidden="false" customHeight="true" outlineLevel="0" collapsed="false"/>
    <row r="353" customFormat="false" ht="16.5" hidden="false" customHeight="true" outlineLevel="0" collapsed="false"/>
    <row r="354" customFormat="false" ht="16.5" hidden="false" customHeight="true" outlineLevel="0" collapsed="false"/>
    <row r="355" customFormat="false" ht="16.5" hidden="false" customHeight="true" outlineLevel="0" collapsed="false"/>
    <row r="356" customFormat="false" ht="16.5" hidden="false" customHeight="true" outlineLevel="0" collapsed="false"/>
    <row r="357" customFormat="false" ht="16.5" hidden="false" customHeight="true" outlineLevel="0" collapsed="false"/>
    <row r="358" customFormat="false" ht="16.5" hidden="false" customHeight="true" outlineLevel="0" collapsed="false"/>
    <row r="359" customFormat="false" ht="16.5" hidden="false" customHeight="true" outlineLevel="0" collapsed="false"/>
    <row r="360" customFormat="false" ht="16.5" hidden="false" customHeight="true" outlineLevel="0" collapsed="false"/>
    <row r="361" customFormat="false" ht="16.5" hidden="false" customHeight="true" outlineLevel="0" collapsed="false"/>
    <row r="362" customFormat="false" ht="16.5" hidden="false" customHeight="true" outlineLevel="0" collapsed="false"/>
    <row r="363" customFormat="false" ht="16.5" hidden="false" customHeight="true" outlineLevel="0" collapsed="false"/>
    <row r="364" customFormat="false" ht="16.5" hidden="false" customHeight="true" outlineLevel="0" collapsed="false"/>
    <row r="365" customFormat="false" ht="16.5" hidden="false" customHeight="true" outlineLevel="0" collapsed="false"/>
    <row r="366" customFormat="false" ht="16.5" hidden="false" customHeight="true" outlineLevel="0" collapsed="false"/>
    <row r="367" customFormat="false" ht="16.5" hidden="false" customHeight="true" outlineLevel="0" collapsed="false"/>
    <row r="368" customFormat="false" ht="16.5" hidden="false" customHeight="true" outlineLevel="0" collapsed="false"/>
    <row r="369" customFormat="false" ht="16.5" hidden="false" customHeight="true" outlineLevel="0" collapsed="false"/>
    <row r="370" customFormat="false" ht="16.5" hidden="false" customHeight="true" outlineLevel="0" collapsed="false"/>
    <row r="371" customFormat="false" ht="16.5" hidden="false" customHeight="true" outlineLevel="0" collapsed="false"/>
    <row r="372" customFormat="false" ht="16.5" hidden="false" customHeight="true" outlineLevel="0" collapsed="false"/>
    <row r="373" customFormat="false" ht="16.5" hidden="false" customHeight="true" outlineLevel="0" collapsed="false"/>
    <row r="374" customFormat="false" ht="16.5" hidden="false" customHeight="true" outlineLevel="0" collapsed="false"/>
    <row r="375" customFormat="false" ht="16.5" hidden="false" customHeight="true" outlineLevel="0" collapsed="false"/>
    <row r="376" customFormat="false" ht="16.5" hidden="false" customHeight="true" outlineLevel="0" collapsed="false"/>
    <row r="377" customFormat="false" ht="16.5" hidden="false" customHeight="true" outlineLevel="0" collapsed="false"/>
    <row r="378" customFormat="false" ht="16.5" hidden="false" customHeight="true" outlineLevel="0" collapsed="false"/>
    <row r="379" customFormat="false" ht="16.5" hidden="false" customHeight="true" outlineLevel="0" collapsed="false"/>
    <row r="380" customFormat="false" ht="16.5" hidden="false" customHeight="true" outlineLevel="0" collapsed="false"/>
    <row r="381" customFormat="false" ht="16.5" hidden="false" customHeight="true" outlineLevel="0" collapsed="false"/>
    <row r="382" customFormat="false" ht="16.5" hidden="false" customHeight="true" outlineLevel="0" collapsed="false"/>
    <row r="383" customFormat="false" ht="16.5" hidden="false" customHeight="true" outlineLevel="0" collapsed="false"/>
    <row r="384" customFormat="false" ht="16.5" hidden="false" customHeight="true" outlineLevel="0" collapsed="false"/>
    <row r="385" customFormat="false" ht="16.5" hidden="false" customHeight="true" outlineLevel="0" collapsed="false"/>
    <row r="386" customFormat="false" ht="16.5" hidden="false" customHeight="true" outlineLevel="0" collapsed="false"/>
    <row r="387" customFormat="false" ht="16.5" hidden="false" customHeight="true" outlineLevel="0" collapsed="false"/>
    <row r="388" customFormat="false" ht="16.5" hidden="false" customHeight="true" outlineLevel="0" collapsed="false"/>
    <row r="389" customFormat="false" ht="16.5" hidden="false" customHeight="true" outlineLevel="0" collapsed="false"/>
    <row r="390" customFormat="false" ht="16.5" hidden="false" customHeight="true" outlineLevel="0" collapsed="false"/>
    <row r="391" customFormat="false" ht="16.5" hidden="false" customHeight="true" outlineLevel="0" collapsed="false"/>
    <row r="392" customFormat="false" ht="16.5" hidden="false" customHeight="true" outlineLevel="0" collapsed="false"/>
    <row r="393" customFormat="false" ht="16.5" hidden="false" customHeight="true" outlineLevel="0" collapsed="false"/>
    <row r="394" customFormat="false" ht="16.5" hidden="false" customHeight="true" outlineLevel="0" collapsed="false"/>
    <row r="395" customFormat="false" ht="16.5" hidden="false" customHeight="true" outlineLevel="0" collapsed="false"/>
    <row r="396" customFormat="false" ht="16.5" hidden="false" customHeight="true" outlineLevel="0" collapsed="false"/>
    <row r="397" customFormat="false" ht="16.5" hidden="false" customHeight="true" outlineLevel="0" collapsed="false"/>
    <row r="398" customFormat="false" ht="16.5" hidden="false" customHeight="true" outlineLevel="0" collapsed="false"/>
    <row r="399" customFormat="false" ht="16.5" hidden="false" customHeight="true" outlineLevel="0" collapsed="false"/>
    <row r="400" customFormat="false" ht="16.5" hidden="false" customHeight="true" outlineLevel="0" collapsed="false"/>
    <row r="401" customFormat="false" ht="16.5" hidden="false" customHeight="true" outlineLevel="0" collapsed="false"/>
    <row r="402" customFormat="false" ht="16.5" hidden="false" customHeight="true" outlineLevel="0" collapsed="false"/>
    <row r="403" customFormat="false" ht="16.5" hidden="false" customHeight="true" outlineLevel="0" collapsed="false"/>
    <row r="404" customFormat="false" ht="16.5" hidden="false" customHeight="true" outlineLevel="0" collapsed="false"/>
    <row r="405" customFormat="false" ht="16.5" hidden="false" customHeight="true" outlineLevel="0" collapsed="false"/>
    <row r="406" customFormat="false" ht="16.5" hidden="false" customHeight="true" outlineLevel="0" collapsed="false"/>
    <row r="407" customFormat="false" ht="16.5" hidden="false" customHeight="true" outlineLevel="0" collapsed="false"/>
    <row r="408" customFormat="false" ht="16.5" hidden="false" customHeight="true" outlineLevel="0" collapsed="false"/>
    <row r="409" customFormat="false" ht="16.5" hidden="false" customHeight="true" outlineLevel="0" collapsed="false"/>
    <row r="410" customFormat="false" ht="16.5" hidden="false" customHeight="true" outlineLevel="0" collapsed="false"/>
    <row r="411" customFormat="false" ht="16.5" hidden="false" customHeight="true" outlineLevel="0" collapsed="false"/>
    <row r="412" customFormat="false" ht="16.5" hidden="false" customHeight="true" outlineLevel="0" collapsed="false"/>
    <row r="413" customFormat="false" ht="16.5" hidden="false" customHeight="true" outlineLevel="0" collapsed="false"/>
    <row r="414" customFormat="false" ht="16.5" hidden="false" customHeight="true" outlineLevel="0" collapsed="false"/>
    <row r="415" customFormat="false" ht="16.5" hidden="false" customHeight="true" outlineLevel="0" collapsed="false"/>
    <row r="416" customFormat="false" ht="16.5" hidden="false" customHeight="true" outlineLevel="0" collapsed="false"/>
    <row r="417" customFormat="false" ht="16.5" hidden="false" customHeight="true" outlineLevel="0" collapsed="false"/>
    <row r="418" customFormat="false" ht="16.5" hidden="false" customHeight="true" outlineLevel="0" collapsed="false"/>
    <row r="419" customFormat="false" ht="16.5" hidden="false" customHeight="true" outlineLevel="0" collapsed="false"/>
    <row r="420" customFormat="false" ht="16.5" hidden="false" customHeight="true" outlineLevel="0" collapsed="false"/>
    <row r="421" customFormat="false" ht="16.5" hidden="false" customHeight="true" outlineLevel="0" collapsed="false"/>
    <row r="422" customFormat="false" ht="16.5" hidden="false" customHeight="true" outlineLevel="0" collapsed="false"/>
    <row r="423" customFormat="false" ht="16.5" hidden="false" customHeight="true" outlineLevel="0" collapsed="false"/>
    <row r="424" customFormat="false" ht="16.5" hidden="false" customHeight="true" outlineLevel="0" collapsed="false"/>
    <row r="425" customFormat="false" ht="16.5" hidden="false" customHeight="true" outlineLevel="0" collapsed="false"/>
    <row r="426" customFormat="false" ht="16.5" hidden="false" customHeight="true" outlineLevel="0" collapsed="false"/>
    <row r="427" customFormat="false" ht="16.5" hidden="false" customHeight="true" outlineLevel="0" collapsed="false"/>
    <row r="428" customFormat="false" ht="16.5" hidden="false" customHeight="true" outlineLevel="0" collapsed="false"/>
    <row r="429" customFormat="false" ht="16.5" hidden="false" customHeight="true" outlineLevel="0" collapsed="false"/>
    <row r="430" customFormat="false" ht="16.5" hidden="false" customHeight="true" outlineLevel="0" collapsed="false"/>
    <row r="431" customFormat="false" ht="16.5" hidden="false" customHeight="true" outlineLevel="0" collapsed="false"/>
    <row r="432" customFormat="false" ht="16.5" hidden="false" customHeight="true" outlineLevel="0" collapsed="false"/>
    <row r="433" customFormat="false" ht="16.5" hidden="false" customHeight="true" outlineLevel="0" collapsed="false"/>
    <row r="434" customFormat="false" ht="16.5" hidden="false" customHeight="true" outlineLevel="0" collapsed="false"/>
    <row r="435" customFormat="false" ht="16.5" hidden="false" customHeight="true" outlineLevel="0" collapsed="false"/>
    <row r="436" customFormat="false" ht="16.5" hidden="false" customHeight="true" outlineLevel="0" collapsed="false"/>
    <row r="437" customFormat="false" ht="16.5" hidden="false" customHeight="true" outlineLevel="0" collapsed="false"/>
    <row r="438" customFormat="false" ht="16.5" hidden="false" customHeight="true" outlineLevel="0" collapsed="false"/>
    <row r="439" customFormat="false" ht="16.5" hidden="false" customHeight="true" outlineLevel="0" collapsed="false"/>
    <row r="440" customFormat="false" ht="16.5" hidden="false" customHeight="true" outlineLevel="0" collapsed="false"/>
    <row r="441" customFormat="false" ht="16.5" hidden="false" customHeight="true" outlineLevel="0" collapsed="false"/>
    <row r="442" customFormat="false" ht="16.5" hidden="false" customHeight="true" outlineLevel="0" collapsed="false"/>
    <row r="443" customFormat="false" ht="16.5" hidden="false" customHeight="true" outlineLevel="0" collapsed="false"/>
    <row r="444" customFormat="false" ht="16.5" hidden="false" customHeight="true" outlineLevel="0" collapsed="false"/>
    <row r="445" customFormat="false" ht="16.5" hidden="false" customHeight="true" outlineLevel="0" collapsed="false"/>
    <row r="446" customFormat="false" ht="16.5" hidden="false" customHeight="true" outlineLevel="0" collapsed="false"/>
    <row r="447" customFormat="false" ht="16.5" hidden="false" customHeight="true" outlineLevel="0" collapsed="false"/>
    <row r="448" customFormat="false" ht="16.5" hidden="false" customHeight="true" outlineLevel="0" collapsed="false"/>
    <row r="449" customFormat="false" ht="16.5" hidden="false" customHeight="true" outlineLevel="0" collapsed="false"/>
    <row r="450" customFormat="false" ht="16.5" hidden="false" customHeight="true" outlineLevel="0" collapsed="false"/>
    <row r="451" customFormat="false" ht="16.5" hidden="false" customHeight="true" outlineLevel="0" collapsed="false"/>
    <row r="452" customFormat="false" ht="16.5" hidden="false" customHeight="true" outlineLevel="0" collapsed="false"/>
    <row r="453" customFormat="false" ht="16.5" hidden="false" customHeight="true" outlineLevel="0" collapsed="false"/>
    <row r="454" customFormat="false" ht="16.5" hidden="false" customHeight="true" outlineLevel="0" collapsed="false"/>
    <row r="455" customFormat="false" ht="16.5" hidden="false" customHeight="true" outlineLevel="0" collapsed="false"/>
    <row r="456" customFormat="false" ht="16.5" hidden="false" customHeight="true" outlineLevel="0" collapsed="false"/>
    <row r="457" customFormat="false" ht="16.5" hidden="false" customHeight="true" outlineLevel="0" collapsed="false"/>
    <row r="458" customFormat="false" ht="16.5" hidden="false" customHeight="true" outlineLevel="0" collapsed="false"/>
    <row r="459" customFormat="false" ht="16.5" hidden="false" customHeight="true" outlineLevel="0" collapsed="false"/>
    <row r="460" customFormat="false" ht="16.5" hidden="false" customHeight="true" outlineLevel="0" collapsed="false"/>
    <row r="461" customFormat="false" ht="16.5" hidden="false" customHeight="true" outlineLevel="0" collapsed="false"/>
    <row r="462" customFormat="false" ht="16.5" hidden="false" customHeight="true" outlineLevel="0" collapsed="false"/>
    <row r="463" customFormat="false" ht="16.5" hidden="false" customHeight="true" outlineLevel="0" collapsed="false"/>
    <row r="464" customFormat="false" ht="16.5" hidden="false" customHeight="true" outlineLevel="0" collapsed="false"/>
    <row r="465" customFormat="false" ht="16.5" hidden="false" customHeight="true" outlineLevel="0" collapsed="false"/>
    <row r="466" customFormat="false" ht="16.5" hidden="false" customHeight="true" outlineLevel="0" collapsed="false"/>
    <row r="467" customFormat="false" ht="16.5" hidden="false" customHeight="true" outlineLevel="0" collapsed="false"/>
    <row r="468" customFormat="false" ht="16.5" hidden="false" customHeight="true" outlineLevel="0" collapsed="false"/>
    <row r="469" customFormat="false" ht="16.5" hidden="false" customHeight="true" outlineLevel="0" collapsed="false"/>
    <row r="470" customFormat="false" ht="16.5" hidden="false" customHeight="true" outlineLevel="0" collapsed="false"/>
    <row r="471" customFormat="false" ht="16.5" hidden="false" customHeight="true" outlineLevel="0" collapsed="false"/>
    <row r="472" customFormat="false" ht="16.5" hidden="false" customHeight="true" outlineLevel="0" collapsed="false"/>
    <row r="473" customFormat="false" ht="16.5" hidden="false" customHeight="true" outlineLevel="0" collapsed="false"/>
    <row r="474" customFormat="false" ht="16.5" hidden="false" customHeight="true" outlineLevel="0" collapsed="false"/>
    <row r="475" customFormat="false" ht="16.5" hidden="false" customHeight="true" outlineLevel="0" collapsed="false"/>
    <row r="476" customFormat="false" ht="16.5" hidden="false" customHeight="true" outlineLevel="0" collapsed="false"/>
    <row r="477" customFormat="false" ht="16.5" hidden="false" customHeight="true" outlineLevel="0" collapsed="false"/>
    <row r="478" customFormat="false" ht="16.5" hidden="false" customHeight="true" outlineLevel="0" collapsed="false"/>
    <row r="479" customFormat="false" ht="16.5" hidden="false" customHeight="true" outlineLevel="0" collapsed="false"/>
    <row r="480" customFormat="false" ht="16.5" hidden="false" customHeight="true" outlineLevel="0" collapsed="false"/>
    <row r="481" customFormat="false" ht="16.5" hidden="false" customHeight="true" outlineLevel="0" collapsed="false"/>
    <row r="482" customFormat="false" ht="16.5" hidden="false" customHeight="true" outlineLevel="0" collapsed="false"/>
    <row r="483" customFormat="false" ht="16.5" hidden="false" customHeight="true" outlineLevel="0" collapsed="false"/>
    <row r="484" customFormat="false" ht="16.5" hidden="false" customHeight="true" outlineLevel="0" collapsed="false"/>
    <row r="485" customFormat="false" ht="16.5" hidden="false" customHeight="true" outlineLevel="0" collapsed="false"/>
    <row r="486" customFormat="false" ht="16.5" hidden="false" customHeight="true" outlineLevel="0" collapsed="false"/>
    <row r="487" customFormat="false" ht="16.5" hidden="false" customHeight="true" outlineLevel="0" collapsed="false"/>
    <row r="488" customFormat="false" ht="16.5" hidden="false" customHeight="true" outlineLevel="0" collapsed="false"/>
    <row r="489" customFormat="false" ht="16.5" hidden="false" customHeight="true" outlineLevel="0" collapsed="false"/>
    <row r="490" customFormat="false" ht="16.5" hidden="false" customHeight="true" outlineLevel="0" collapsed="false"/>
    <row r="491" customFormat="false" ht="16.5" hidden="false" customHeight="true" outlineLevel="0" collapsed="false"/>
    <row r="492" customFormat="false" ht="16.5" hidden="false" customHeight="true" outlineLevel="0" collapsed="false"/>
    <row r="493" customFormat="false" ht="16.5" hidden="false" customHeight="true" outlineLevel="0" collapsed="false"/>
    <row r="494" customFormat="false" ht="16.5" hidden="false" customHeight="true" outlineLevel="0" collapsed="false"/>
    <row r="495" customFormat="false" ht="16.5" hidden="false" customHeight="true" outlineLevel="0" collapsed="false"/>
    <row r="496" customFormat="false" ht="16.5" hidden="false" customHeight="true" outlineLevel="0" collapsed="false"/>
    <row r="497" customFormat="false" ht="16.5" hidden="false" customHeight="true" outlineLevel="0" collapsed="false"/>
    <row r="498" customFormat="false" ht="16.5" hidden="false" customHeight="true" outlineLevel="0" collapsed="false"/>
    <row r="499" customFormat="false" ht="16.5" hidden="false" customHeight="true" outlineLevel="0" collapsed="false"/>
    <row r="500" customFormat="false" ht="16.5" hidden="false" customHeight="true" outlineLevel="0" collapsed="false"/>
    <row r="501" customFormat="false" ht="16.5" hidden="false" customHeight="true" outlineLevel="0" collapsed="false"/>
    <row r="502" customFormat="false" ht="16.5" hidden="false" customHeight="true" outlineLevel="0" collapsed="false"/>
    <row r="503" customFormat="false" ht="16.5" hidden="false" customHeight="true" outlineLevel="0" collapsed="false"/>
    <row r="504" customFormat="false" ht="16.5" hidden="false" customHeight="true" outlineLevel="0" collapsed="false"/>
    <row r="505" customFormat="false" ht="16.5" hidden="false" customHeight="true" outlineLevel="0" collapsed="false"/>
    <row r="506" customFormat="false" ht="16.5" hidden="false" customHeight="true" outlineLevel="0" collapsed="false"/>
    <row r="507" customFormat="false" ht="16.5" hidden="false" customHeight="true" outlineLevel="0" collapsed="false"/>
    <row r="508" customFormat="false" ht="16.5" hidden="false" customHeight="true" outlineLevel="0" collapsed="false"/>
    <row r="509" customFormat="false" ht="16.5" hidden="false" customHeight="true" outlineLevel="0" collapsed="false"/>
    <row r="510" customFormat="false" ht="16.5" hidden="false" customHeight="true" outlineLevel="0" collapsed="false"/>
    <row r="511" customFormat="false" ht="16.5" hidden="false" customHeight="true" outlineLevel="0" collapsed="false"/>
    <row r="512" customFormat="false" ht="16.5" hidden="false" customHeight="true" outlineLevel="0" collapsed="false"/>
    <row r="513" customFormat="false" ht="16.5" hidden="false" customHeight="true" outlineLevel="0" collapsed="false"/>
    <row r="514" customFormat="false" ht="16.5" hidden="false" customHeight="true" outlineLevel="0" collapsed="false"/>
    <row r="515" customFormat="false" ht="16.5" hidden="false" customHeight="true" outlineLevel="0" collapsed="false"/>
    <row r="516" customFormat="false" ht="16.5" hidden="false" customHeight="true" outlineLevel="0" collapsed="false"/>
    <row r="517" customFormat="false" ht="16.5" hidden="false" customHeight="true" outlineLevel="0" collapsed="false"/>
    <row r="518" customFormat="false" ht="16.5" hidden="false" customHeight="true" outlineLevel="0" collapsed="false"/>
    <row r="519" customFormat="false" ht="16.5" hidden="false" customHeight="true" outlineLevel="0" collapsed="false"/>
    <row r="520" customFormat="false" ht="16.5" hidden="false" customHeight="true" outlineLevel="0" collapsed="false"/>
    <row r="521" customFormat="false" ht="16.5" hidden="false" customHeight="true" outlineLevel="0" collapsed="false"/>
    <row r="522" customFormat="false" ht="16.5" hidden="false" customHeight="true" outlineLevel="0" collapsed="false"/>
    <row r="523" customFormat="false" ht="16.5" hidden="false" customHeight="true" outlineLevel="0" collapsed="false"/>
    <row r="524" customFormat="false" ht="16.5" hidden="false" customHeight="true" outlineLevel="0" collapsed="false"/>
    <row r="525" customFormat="false" ht="16.5" hidden="false" customHeight="true" outlineLevel="0" collapsed="false"/>
    <row r="526" customFormat="false" ht="16.5" hidden="false" customHeight="true" outlineLevel="0" collapsed="false"/>
    <row r="527" customFormat="false" ht="16.5" hidden="false" customHeight="true" outlineLevel="0" collapsed="false"/>
    <row r="528" customFormat="false" ht="16.5" hidden="false" customHeight="true" outlineLevel="0" collapsed="false"/>
    <row r="529" customFormat="false" ht="16.5" hidden="false" customHeight="true" outlineLevel="0" collapsed="false"/>
    <row r="530" customFormat="false" ht="16.5" hidden="false" customHeight="true" outlineLevel="0" collapsed="false"/>
    <row r="531" customFormat="false" ht="16.5" hidden="false" customHeight="true" outlineLevel="0" collapsed="false"/>
    <row r="532" customFormat="false" ht="16.5" hidden="false" customHeight="true" outlineLevel="0" collapsed="false"/>
    <row r="533" customFormat="false" ht="16.5" hidden="false" customHeight="true" outlineLevel="0" collapsed="false"/>
    <row r="534" customFormat="false" ht="16.5" hidden="false" customHeight="true" outlineLevel="0" collapsed="false"/>
    <row r="535" customFormat="false" ht="16.5" hidden="false" customHeight="true" outlineLevel="0" collapsed="false"/>
    <row r="536" customFormat="false" ht="16.5" hidden="false" customHeight="true" outlineLevel="0" collapsed="false"/>
    <row r="537" customFormat="false" ht="16.5" hidden="false" customHeight="true" outlineLevel="0" collapsed="false"/>
    <row r="538" customFormat="false" ht="16.5" hidden="false" customHeight="true" outlineLevel="0" collapsed="false"/>
    <row r="539" customFormat="false" ht="16.5" hidden="false" customHeight="true" outlineLevel="0" collapsed="false"/>
    <row r="540" customFormat="false" ht="16.5" hidden="false" customHeight="true" outlineLevel="0" collapsed="false"/>
    <row r="541" customFormat="false" ht="16.5" hidden="false" customHeight="true" outlineLevel="0" collapsed="false"/>
    <row r="542" customFormat="false" ht="16.5" hidden="false" customHeight="true" outlineLevel="0" collapsed="false"/>
    <row r="543" customFormat="false" ht="16.5" hidden="false" customHeight="true" outlineLevel="0" collapsed="false"/>
    <row r="544" customFormat="false" ht="16.5" hidden="false" customHeight="true" outlineLevel="0" collapsed="false"/>
    <row r="545" customFormat="false" ht="16.5" hidden="false" customHeight="true" outlineLevel="0" collapsed="false"/>
    <row r="546" customFormat="false" ht="16.5" hidden="false" customHeight="true" outlineLevel="0" collapsed="false"/>
    <row r="547" customFormat="false" ht="16.5" hidden="false" customHeight="true" outlineLevel="0" collapsed="false"/>
    <row r="548" customFormat="false" ht="16.5" hidden="false" customHeight="true" outlineLevel="0" collapsed="false"/>
    <row r="549" customFormat="false" ht="16.5" hidden="false" customHeight="true" outlineLevel="0" collapsed="false"/>
    <row r="550" customFormat="false" ht="16.5" hidden="false" customHeight="true" outlineLevel="0" collapsed="false"/>
    <row r="551" customFormat="false" ht="16.5" hidden="false" customHeight="true" outlineLevel="0" collapsed="false"/>
    <row r="552" customFormat="false" ht="16.5" hidden="false" customHeight="true" outlineLevel="0" collapsed="false"/>
    <row r="553" customFormat="false" ht="16.5" hidden="false" customHeight="true" outlineLevel="0" collapsed="false"/>
    <row r="554" customFormat="false" ht="16.5" hidden="false" customHeight="true" outlineLevel="0" collapsed="false"/>
    <row r="555" customFormat="false" ht="16.5" hidden="false" customHeight="true" outlineLevel="0" collapsed="false"/>
    <row r="556" customFormat="false" ht="16.5" hidden="false" customHeight="true" outlineLevel="0" collapsed="false"/>
    <row r="557" customFormat="false" ht="16.5" hidden="false" customHeight="true" outlineLevel="0" collapsed="false"/>
    <row r="558" customFormat="false" ht="16.5" hidden="false" customHeight="true" outlineLevel="0" collapsed="false"/>
    <row r="559" customFormat="false" ht="16.5" hidden="false" customHeight="true" outlineLevel="0" collapsed="false"/>
    <row r="560" customFormat="false" ht="16.5" hidden="false" customHeight="true" outlineLevel="0" collapsed="false"/>
    <row r="561" customFormat="false" ht="16.5" hidden="false" customHeight="true" outlineLevel="0" collapsed="false"/>
    <row r="562" customFormat="false" ht="16.5" hidden="false" customHeight="true" outlineLevel="0" collapsed="false"/>
    <row r="563" customFormat="false" ht="16.5" hidden="false" customHeight="true" outlineLevel="0" collapsed="false"/>
    <row r="564" customFormat="false" ht="16.5" hidden="false" customHeight="true" outlineLevel="0" collapsed="false"/>
    <row r="565" customFormat="false" ht="16.5" hidden="false" customHeight="true" outlineLevel="0" collapsed="false"/>
    <row r="566" customFormat="false" ht="16.5" hidden="false" customHeight="true" outlineLevel="0" collapsed="false"/>
    <row r="567" customFormat="false" ht="16.5" hidden="false" customHeight="true" outlineLevel="0" collapsed="false"/>
    <row r="568" customFormat="false" ht="16.5" hidden="false" customHeight="true" outlineLevel="0" collapsed="false"/>
    <row r="569" customFormat="false" ht="16.5" hidden="false" customHeight="true" outlineLevel="0" collapsed="false"/>
    <row r="570" customFormat="false" ht="16.5" hidden="false" customHeight="true" outlineLevel="0" collapsed="false"/>
    <row r="571" customFormat="false" ht="16.5" hidden="false" customHeight="true" outlineLevel="0" collapsed="false"/>
    <row r="572" customFormat="false" ht="16.5" hidden="false" customHeight="true" outlineLevel="0" collapsed="false"/>
    <row r="573" customFormat="false" ht="16.5" hidden="false" customHeight="true" outlineLevel="0" collapsed="false"/>
    <row r="574" customFormat="false" ht="16.5" hidden="false" customHeight="true" outlineLevel="0" collapsed="false"/>
    <row r="575" customFormat="false" ht="16.5" hidden="false" customHeight="true" outlineLevel="0" collapsed="false"/>
    <row r="576" customFormat="false" ht="16.5" hidden="false" customHeight="true" outlineLevel="0" collapsed="false"/>
    <row r="577" customFormat="false" ht="16.5" hidden="false" customHeight="true" outlineLevel="0" collapsed="false"/>
    <row r="578" customFormat="false" ht="16.5" hidden="false" customHeight="true" outlineLevel="0" collapsed="false"/>
    <row r="579" customFormat="false" ht="16.5" hidden="false" customHeight="true" outlineLevel="0" collapsed="false"/>
    <row r="580" customFormat="false" ht="16.5" hidden="false" customHeight="true" outlineLevel="0" collapsed="false"/>
    <row r="581" customFormat="false" ht="16.5" hidden="false" customHeight="true" outlineLevel="0" collapsed="false"/>
    <row r="582" customFormat="false" ht="16.5" hidden="false" customHeight="true" outlineLevel="0" collapsed="false"/>
    <row r="583" customFormat="false" ht="16.5" hidden="false" customHeight="true" outlineLevel="0" collapsed="false"/>
    <row r="584" customFormat="false" ht="16.5" hidden="false" customHeight="true" outlineLevel="0" collapsed="false"/>
    <row r="585" customFormat="false" ht="16.5" hidden="false" customHeight="true" outlineLevel="0" collapsed="false"/>
    <row r="586" customFormat="false" ht="16.5" hidden="false" customHeight="true" outlineLevel="0" collapsed="false"/>
    <row r="587" customFormat="false" ht="16.5" hidden="false" customHeight="true" outlineLevel="0" collapsed="false"/>
    <row r="588" customFormat="false" ht="16.5" hidden="false" customHeight="true" outlineLevel="0" collapsed="false"/>
    <row r="589" customFormat="false" ht="16.5" hidden="false" customHeight="true" outlineLevel="0" collapsed="false"/>
    <row r="590" customFormat="false" ht="16.5" hidden="false" customHeight="true" outlineLevel="0" collapsed="false"/>
    <row r="591" customFormat="false" ht="16.5" hidden="false" customHeight="true" outlineLevel="0" collapsed="false"/>
    <row r="592" customFormat="false" ht="16.5" hidden="false" customHeight="true" outlineLevel="0" collapsed="false"/>
    <row r="593" customFormat="false" ht="16.5" hidden="false" customHeight="true" outlineLevel="0" collapsed="false"/>
    <row r="594" customFormat="false" ht="16.5" hidden="false" customHeight="true" outlineLevel="0" collapsed="false"/>
    <row r="595" customFormat="false" ht="16.5" hidden="false" customHeight="true" outlineLevel="0" collapsed="false"/>
    <row r="596" customFormat="false" ht="16.5" hidden="false" customHeight="true" outlineLevel="0" collapsed="false"/>
    <row r="597" customFormat="false" ht="16.5" hidden="false" customHeight="true" outlineLevel="0" collapsed="false"/>
    <row r="598" customFormat="false" ht="16.5" hidden="false" customHeight="true" outlineLevel="0" collapsed="false"/>
    <row r="599" customFormat="false" ht="16.5" hidden="false" customHeight="true" outlineLevel="0" collapsed="false"/>
    <row r="600" customFormat="false" ht="16.5" hidden="false" customHeight="true" outlineLevel="0" collapsed="false"/>
    <row r="601" customFormat="false" ht="16.5" hidden="false" customHeight="true" outlineLevel="0" collapsed="false"/>
    <row r="602" customFormat="false" ht="16.5" hidden="false" customHeight="true" outlineLevel="0" collapsed="false"/>
    <row r="603" customFormat="false" ht="16.5" hidden="false" customHeight="true" outlineLevel="0" collapsed="false"/>
    <row r="604" customFormat="false" ht="16.5" hidden="false" customHeight="true" outlineLevel="0" collapsed="false"/>
    <row r="605" customFormat="false" ht="16.5" hidden="false" customHeight="true" outlineLevel="0" collapsed="false"/>
    <row r="606" customFormat="false" ht="16.5" hidden="false" customHeight="true" outlineLevel="0" collapsed="false"/>
    <row r="607" customFormat="false" ht="16.5" hidden="false" customHeight="true" outlineLevel="0" collapsed="false"/>
    <row r="608" customFormat="false" ht="16.5" hidden="false" customHeight="true" outlineLevel="0" collapsed="false"/>
    <row r="609" customFormat="false" ht="16.5" hidden="false" customHeight="true" outlineLevel="0" collapsed="false"/>
    <row r="610" customFormat="false" ht="16.5" hidden="false" customHeight="true" outlineLevel="0" collapsed="false"/>
    <row r="611" customFormat="false" ht="16.5" hidden="false" customHeight="true" outlineLevel="0" collapsed="false"/>
    <row r="612" customFormat="false" ht="16.5" hidden="false" customHeight="true" outlineLevel="0" collapsed="false"/>
    <row r="613" customFormat="false" ht="16.5" hidden="false" customHeight="true" outlineLevel="0" collapsed="false"/>
    <row r="614" customFormat="false" ht="16.5" hidden="false" customHeight="true" outlineLevel="0" collapsed="false"/>
    <row r="615" customFormat="false" ht="16.5" hidden="false" customHeight="true" outlineLevel="0" collapsed="false"/>
    <row r="616" customFormat="false" ht="16.5" hidden="false" customHeight="true" outlineLevel="0" collapsed="false"/>
    <row r="617" customFormat="false" ht="16.5" hidden="false" customHeight="true" outlineLevel="0" collapsed="false"/>
    <row r="618" customFormat="false" ht="16.5" hidden="false" customHeight="true" outlineLevel="0" collapsed="false"/>
    <row r="619" customFormat="false" ht="16.5" hidden="false" customHeight="true" outlineLevel="0" collapsed="false"/>
    <row r="620" customFormat="false" ht="16.5" hidden="false" customHeight="true" outlineLevel="0" collapsed="false"/>
    <row r="621" customFormat="false" ht="16.5" hidden="false" customHeight="true" outlineLevel="0" collapsed="false"/>
    <row r="622" customFormat="false" ht="16.5" hidden="false" customHeight="true" outlineLevel="0" collapsed="false"/>
    <row r="623" customFormat="false" ht="16.5" hidden="false" customHeight="true" outlineLevel="0" collapsed="false"/>
    <row r="624" customFormat="false" ht="16.5" hidden="false" customHeight="true" outlineLevel="0" collapsed="false"/>
    <row r="625" customFormat="false" ht="16.5" hidden="false" customHeight="true" outlineLevel="0" collapsed="false"/>
    <row r="626" customFormat="false" ht="16.5" hidden="false" customHeight="true" outlineLevel="0" collapsed="false"/>
    <row r="627" customFormat="false" ht="16.5" hidden="false" customHeight="true" outlineLevel="0" collapsed="false"/>
    <row r="628" customFormat="false" ht="16.5" hidden="false" customHeight="true" outlineLevel="0" collapsed="false"/>
    <row r="629" customFormat="false" ht="16.5" hidden="false" customHeight="true" outlineLevel="0" collapsed="false"/>
    <row r="630" customFormat="false" ht="16.5" hidden="false" customHeight="true" outlineLevel="0" collapsed="false"/>
    <row r="631" customFormat="false" ht="16.5" hidden="false" customHeight="true" outlineLevel="0" collapsed="false"/>
    <row r="632" customFormat="false" ht="16.5" hidden="false" customHeight="true" outlineLevel="0" collapsed="false"/>
    <row r="633" customFormat="false" ht="16.5" hidden="false" customHeight="true" outlineLevel="0" collapsed="false"/>
    <row r="634" customFormat="false" ht="16.5" hidden="false" customHeight="true" outlineLevel="0" collapsed="false"/>
    <row r="635" customFormat="false" ht="16.5" hidden="false" customHeight="true" outlineLevel="0" collapsed="false"/>
    <row r="636" customFormat="false" ht="16.5" hidden="false" customHeight="true" outlineLevel="0" collapsed="false"/>
    <row r="637" customFormat="false" ht="16.5" hidden="false" customHeight="true" outlineLevel="0" collapsed="false"/>
    <row r="638" customFormat="false" ht="16.5" hidden="false" customHeight="true" outlineLevel="0" collapsed="false"/>
    <row r="639" customFormat="false" ht="16.5" hidden="false" customHeight="true" outlineLevel="0" collapsed="false"/>
    <row r="640" customFormat="false" ht="16.5" hidden="false" customHeight="true" outlineLevel="0" collapsed="false"/>
    <row r="641" customFormat="false" ht="16.5" hidden="false" customHeight="true" outlineLevel="0" collapsed="false"/>
    <row r="642" customFormat="false" ht="16.5" hidden="false" customHeight="true" outlineLevel="0" collapsed="false"/>
    <row r="643" customFormat="false" ht="16.5" hidden="false" customHeight="true" outlineLevel="0" collapsed="false"/>
    <row r="644" customFormat="false" ht="16.5" hidden="false" customHeight="true" outlineLevel="0" collapsed="false"/>
    <row r="645" customFormat="false" ht="16.5" hidden="false" customHeight="true" outlineLevel="0" collapsed="false"/>
    <row r="646" customFormat="false" ht="16.5" hidden="false" customHeight="true" outlineLevel="0" collapsed="false"/>
    <row r="647" customFormat="false" ht="16.5" hidden="false" customHeight="true" outlineLevel="0" collapsed="false"/>
    <row r="648" customFormat="false" ht="16.5" hidden="false" customHeight="true" outlineLevel="0" collapsed="false"/>
    <row r="649" customFormat="false" ht="16.5" hidden="false" customHeight="true" outlineLevel="0" collapsed="false"/>
    <row r="650" customFormat="false" ht="16.5" hidden="false" customHeight="true" outlineLevel="0" collapsed="false"/>
    <row r="651" customFormat="false" ht="16.5" hidden="false" customHeight="true" outlineLevel="0" collapsed="false"/>
    <row r="652" customFormat="false" ht="16.5" hidden="false" customHeight="true" outlineLevel="0" collapsed="false"/>
    <row r="653" customFormat="false" ht="16.5" hidden="false" customHeight="true" outlineLevel="0" collapsed="false"/>
    <row r="654" customFormat="false" ht="16.5" hidden="false" customHeight="true" outlineLevel="0" collapsed="false"/>
    <row r="655" customFormat="false" ht="16.5" hidden="false" customHeight="true" outlineLevel="0" collapsed="false"/>
    <row r="656" customFormat="false" ht="16.5" hidden="false" customHeight="true" outlineLevel="0" collapsed="false"/>
    <row r="657" customFormat="false" ht="16.5" hidden="false" customHeight="true" outlineLevel="0" collapsed="false"/>
    <row r="658" customFormat="false" ht="16.5" hidden="false" customHeight="true" outlineLevel="0" collapsed="false"/>
    <row r="659" customFormat="false" ht="16.5" hidden="false" customHeight="true" outlineLevel="0" collapsed="false"/>
    <row r="660" customFormat="false" ht="16.5" hidden="false" customHeight="true" outlineLevel="0" collapsed="false"/>
    <row r="661" customFormat="false" ht="16.5" hidden="false" customHeight="true" outlineLevel="0" collapsed="false"/>
    <row r="662" customFormat="false" ht="16.5" hidden="false" customHeight="true" outlineLevel="0" collapsed="false"/>
    <row r="663" customFormat="false" ht="16.5" hidden="false" customHeight="true" outlineLevel="0" collapsed="false"/>
    <row r="664" customFormat="false" ht="16.5" hidden="false" customHeight="true" outlineLevel="0" collapsed="false"/>
    <row r="665" customFormat="false" ht="16.5" hidden="false" customHeight="true" outlineLevel="0" collapsed="false"/>
    <row r="666" customFormat="false" ht="16.5" hidden="false" customHeight="true" outlineLevel="0" collapsed="false"/>
    <row r="667" customFormat="false" ht="16.5" hidden="false" customHeight="true" outlineLevel="0" collapsed="false"/>
    <row r="668" customFormat="false" ht="16.5" hidden="false" customHeight="true" outlineLevel="0" collapsed="false"/>
    <row r="669" customFormat="false" ht="16.5" hidden="false" customHeight="true" outlineLevel="0" collapsed="false"/>
    <row r="670" customFormat="false" ht="16.5" hidden="false" customHeight="true" outlineLevel="0" collapsed="false"/>
    <row r="671" customFormat="false" ht="16.5" hidden="false" customHeight="true" outlineLevel="0" collapsed="false"/>
    <row r="672" customFormat="false" ht="16.5" hidden="false" customHeight="true" outlineLevel="0" collapsed="false"/>
    <row r="673" customFormat="false" ht="16.5" hidden="false" customHeight="true" outlineLevel="0" collapsed="false"/>
    <row r="674" customFormat="false" ht="16.5" hidden="false" customHeight="true" outlineLevel="0" collapsed="false"/>
    <row r="675" customFormat="false" ht="16.5" hidden="false" customHeight="true" outlineLevel="0" collapsed="false"/>
    <row r="676" customFormat="false" ht="16.5" hidden="false" customHeight="true" outlineLevel="0" collapsed="false"/>
    <row r="677" customFormat="false" ht="16.5" hidden="false" customHeight="true" outlineLevel="0" collapsed="false"/>
    <row r="678" customFormat="false" ht="16.5" hidden="false" customHeight="true" outlineLevel="0" collapsed="false"/>
    <row r="679" customFormat="false" ht="16.5" hidden="false" customHeight="true" outlineLevel="0" collapsed="false"/>
    <row r="680" customFormat="false" ht="16.5" hidden="false" customHeight="true" outlineLevel="0" collapsed="false"/>
    <row r="681" customFormat="false" ht="16.5" hidden="false" customHeight="true" outlineLevel="0" collapsed="false"/>
    <row r="682" customFormat="false" ht="16.5" hidden="false" customHeight="true" outlineLevel="0" collapsed="false"/>
    <row r="683" customFormat="false" ht="16.5" hidden="false" customHeight="true" outlineLevel="0" collapsed="false"/>
    <row r="684" customFormat="false" ht="16.5" hidden="false" customHeight="true" outlineLevel="0" collapsed="false"/>
    <row r="685" customFormat="false" ht="16.5" hidden="false" customHeight="true" outlineLevel="0" collapsed="false"/>
    <row r="686" customFormat="false" ht="16.5" hidden="false" customHeight="true" outlineLevel="0" collapsed="false"/>
    <row r="687" customFormat="false" ht="16.5" hidden="false" customHeight="true" outlineLevel="0" collapsed="false"/>
    <row r="688" customFormat="false" ht="16.5" hidden="false" customHeight="true" outlineLevel="0" collapsed="false"/>
    <row r="689" customFormat="false" ht="16.5" hidden="false" customHeight="true" outlineLevel="0" collapsed="false"/>
    <row r="690" customFormat="false" ht="16.5" hidden="false" customHeight="true" outlineLevel="0" collapsed="false"/>
    <row r="691" customFormat="false" ht="16.5" hidden="false" customHeight="true" outlineLevel="0" collapsed="false"/>
    <row r="692" customFormat="false" ht="16.5" hidden="false" customHeight="true" outlineLevel="0" collapsed="false"/>
    <row r="693" customFormat="false" ht="16.5" hidden="false" customHeight="true" outlineLevel="0" collapsed="false"/>
    <row r="694" customFormat="false" ht="16.5" hidden="false" customHeight="true" outlineLevel="0" collapsed="false"/>
    <row r="695" customFormat="false" ht="16.5" hidden="false" customHeight="true" outlineLevel="0" collapsed="false"/>
    <row r="696" customFormat="false" ht="16.5" hidden="false" customHeight="true" outlineLevel="0" collapsed="false"/>
    <row r="697" customFormat="false" ht="16.5" hidden="false" customHeight="true" outlineLevel="0" collapsed="false"/>
    <row r="698" customFormat="false" ht="16.5" hidden="false" customHeight="true" outlineLevel="0" collapsed="false"/>
    <row r="699" customFormat="false" ht="16.5" hidden="false" customHeight="true" outlineLevel="0" collapsed="false"/>
    <row r="700" customFormat="false" ht="16.5" hidden="false" customHeight="true" outlineLevel="0" collapsed="false"/>
    <row r="701" customFormat="false" ht="16.5" hidden="false" customHeight="true" outlineLevel="0" collapsed="false"/>
    <row r="702" customFormat="false" ht="16.5" hidden="false" customHeight="true" outlineLevel="0" collapsed="false"/>
    <row r="703" customFormat="false" ht="16.5" hidden="false" customHeight="true" outlineLevel="0" collapsed="false"/>
    <row r="704" customFormat="false" ht="16.5" hidden="false" customHeight="true" outlineLevel="0" collapsed="false"/>
    <row r="705" customFormat="false" ht="16.5" hidden="false" customHeight="true" outlineLevel="0" collapsed="false"/>
    <row r="706" customFormat="false" ht="16.5" hidden="false" customHeight="true" outlineLevel="0" collapsed="false"/>
    <row r="707" customFormat="false" ht="16.5" hidden="false" customHeight="true" outlineLevel="0" collapsed="false"/>
    <row r="708" customFormat="false" ht="16.5" hidden="false" customHeight="true" outlineLevel="0" collapsed="false"/>
    <row r="709" customFormat="false" ht="16.5" hidden="false" customHeight="true" outlineLevel="0" collapsed="false"/>
    <row r="710" customFormat="false" ht="16.5" hidden="false" customHeight="true" outlineLevel="0" collapsed="false"/>
    <row r="711" customFormat="false" ht="16.5" hidden="false" customHeight="true" outlineLevel="0" collapsed="false"/>
    <row r="712" customFormat="false" ht="16.5" hidden="false" customHeight="true" outlineLevel="0" collapsed="false"/>
    <row r="713" customFormat="false" ht="16.5" hidden="false" customHeight="true" outlineLevel="0" collapsed="false"/>
    <row r="714" customFormat="false" ht="16.5" hidden="false" customHeight="true" outlineLevel="0" collapsed="false"/>
    <row r="715" customFormat="false" ht="16.5" hidden="false" customHeight="true" outlineLevel="0" collapsed="false"/>
    <row r="716" customFormat="false" ht="16.5" hidden="false" customHeight="true" outlineLevel="0" collapsed="false"/>
    <row r="717" customFormat="false" ht="16.5" hidden="false" customHeight="true" outlineLevel="0" collapsed="false"/>
    <row r="718" customFormat="false" ht="16.5" hidden="false" customHeight="true" outlineLevel="0" collapsed="false"/>
    <row r="719" customFormat="false" ht="16.5" hidden="false" customHeight="true" outlineLevel="0" collapsed="false"/>
    <row r="720" customFormat="false" ht="16.5" hidden="false" customHeight="true" outlineLevel="0" collapsed="false"/>
    <row r="721" customFormat="false" ht="16.5" hidden="false" customHeight="true" outlineLevel="0" collapsed="false"/>
    <row r="722" customFormat="false" ht="16.5" hidden="false" customHeight="true" outlineLevel="0" collapsed="false"/>
    <row r="723" customFormat="false" ht="16.5" hidden="false" customHeight="true" outlineLevel="0" collapsed="false"/>
    <row r="724" customFormat="false" ht="16.5" hidden="false" customHeight="true" outlineLevel="0" collapsed="false"/>
    <row r="725" customFormat="false" ht="16.5" hidden="false" customHeight="true" outlineLevel="0" collapsed="false"/>
    <row r="726" customFormat="false" ht="16.5" hidden="false" customHeight="true" outlineLevel="0" collapsed="false"/>
    <row r="727" customFormat="false" ht="16.5" hidden="false" customHeight="true" outlineLevel="0" collapsed="false"/>
    <row r="728" customFormat="false" ht="16.5" hidden="false" customHeight="true" outlineLevel="0" collapsed="false"/>
    <row r="729" customFormat="false" ht="16.5" hidden="false" customHeight="true" outlineLevel="0" collapsed="false"/>
    <row r="730" customFormat="false" ht="16.5" hidden="false" customHeight="true" outlineLevel="0" collapsed="false"/>
    <row r="731" customFormat="false" ht="16.5" hidden="false" customHeight="true" outlineLevel="0" collapsed="false"/>
    <row r="732" customFormat="false" ht="16.5" hidden="false" customHeight="true" outlineLevel="0" collapsed="false"/>
    <row r="733" customFormat="false" ht="16.5" hidden="false" customHeight="true" outlineLevel="0" collapsed="false"/>
    <row r="734" customFormat="false" ht="16.5" hidden="false" customHeight="true" outlineLevel="0" collapsed="false"/>
    <row r="735" customFormat="false" ht="16.5" hidden="false" customHeight="true" outlineLevel="0" collapsed="false"/>
    <row r="736" customFormat="false" ht="16.5" hidden="false" customHeight="true" outlineLevel="0" collapsed="false"/>
    <row r="737" customFormat="false" ht="16.5" hidden="false" customHeight="true" outlineLevel="0" collapsed="false"/>
    <row r="738" customFormat="false" ht="16.5" hidden="false" customHeight="true" outlineLevel="0" collapsed="false"/>
    <row r="739" customFormat="false" ht="16.5" hidden="false" customHeight="true" outlineLevel="0" collapsed="false"/>
    <row r="740" customFormat="false" ht="16.5" hidden="false" customHeight="true" outlineLevel="0" collapsed="false"/>
    <row r="741" customFormat="false" ht="16.5" hidden="false" customHeight="true" outlineLevel="0" collapsed="false"/>
    <row r="742" customFormat="false" ht="16.5" hidden="false" customHeight="true" outlineLevel="0" collapsed="false"/>
    <row r="743" customFormat="false" ht="16.5" hidden="false" customHeight="true" outlineLevel="0" collapsed="false"/>
    <row r="744" customFormat="false" ht="16.5" hidden="false" customHeight="true" outlineLevel="0" collapsed="false"/>
    <row r="745" customFormat="false" ht="16.5" hidden="false" customHeight="true" outlineLevel="0" collapsed="false"/>
    <row r="746" customFormat="false" ht="16.5" hidden="false" customHeight="true" outlineLevel="0" collapsed="false"/>
    <row r="747" customFormat="false" ht="16.5" hidden="false" customHeight="true" outlineLevel="0" collapsed="false"/>
    <row r="748" customFormat="false" ht="16.5" hidden="false" customHeight="true" outlineLevel="0" collapsed="false"/>
    <row r="749" customFormat="false" ht="16.5" hidden="false" customHeight="true" outlineLevel="0" collapsed="false"/>
    <row r="750" customFormat="false" ht="16.5" hidden="false" customHeight="true" outlineLevel="0" collapsed="false"/>
    <row r="751" customFormat="false" ht="16.5" hidden="false" customHeight="true" outlineLevel="0" collapsed="false"/>
    <row r="752" customFormat="false" ht="16.5" hidden="false" customHeight="true" outlineLevel="0" collapsed="false"/>
    <row r="753" customFormat="false" ht="16.5" hidden="false" customHeight="true" outlineLevel="0" collapsed="false"/>
    <row r="754" customFormat="false" ht="16.5" hidden="false" customHeight="true" outlineLevel="0" collapsed="false"/>
    <row r="755" customFormat="false" ht="16.5" hidden="false" customHeight="true" outlineLevel="0" collapsed="false"/>
    <row r="756" customFormat="false" ht="16.5" hidden="false" customHeight="true" outlineLevel="0" collapsed="false"/>
    <row r="757" customFormat="false" ht="16.5" hidden="false" customHeight="true" outlineLevel="0" collapsed="false"/>
    <row r="758" customFormat="false" ht="16.5" hidden="false" customHeight="true" outlineLevel="0" collapsed="false"/>
    <row r="759" customFormat="false" ht="16.5" hidden="false" customHeight="true" outlineLevel="0" collapsed="false"/>
    <row r="760" customFormat="false" ht="16.5" hidden="false" customHeight="true" outlineLevel="0" collapsed="false"/>
    <row r="761" customFormat="false" ht="16.5" hidden="false" customHeight="true" outlineLevel="0" collapsed="false"/>
    <row r="762" customFormat="false" ht="16.5" hidden="false" customHeight="true" outlineLevel="0" collapsed="false"/>
    <row r="763" customFormat="false" ht="16.5" hidden="false" customHeight="true" outlineLevel="0" collapsed="false"/>
    <row r="764" customFormat="false" ht="16.5" hidden="false" customHeight="true" outlineLevel="0" collapsed="false"/>
    <row r="765" customFormat="false" ht="16.5" hidden="false" customHeight="true" outlineLevel="0" collapsed="false"/>
    <row r="766" customFormat="false" ht="16.5" hidden="false" customHeight="true" outlineLevel="0" collapsed="false"/>
    <row r="767" customFormat="false" ht="16.5" hidden="false" customHeight="true" outlineLevel="0" collapsed="false"/>
    <row r="768" customFormat="false" ht="16.5" hidden="false" customHeight="true" outlineLevel="0" collapsed="false"/>
    <row r="769" customFormat="false" ht="16.5" hidden="false" customHeight="true" outlineLevel="0" collapsed="false"/>
    <row r="770" customFormat="false" ht="16.5" hidden="false" customHeight="true" outlineLevel="0" collapsed="false"/>
    <row r="771" customFormat="false" ht="16.5" hidden="false" customHeight="true" outlineLevel="0" collapsed="false"/>
    <row r="772" customFormat="false" ht="16.5" hidden="false" customHeight="true" outlineLevel="0" collapsed="false"/>
    <row r="773" customFormat="false" ht="16.5" hidden="false" customHeight="true" outlineLevel="0" collapsed="false"/>
    <row r="774" customFormat="false" ht="16.5" hidden="false" customHeight="true" outlineLevel="0" collapsed="false"/>
    <row r="775" customFormat="false" ht="16.5" hidden="false" customHeight="true" outlineLevel="0" collapsed="false"/>
    <row r="776" customFormat="false" ht="16.5" hidden="false" customHeight="true" outlineLevel="0" collapsed="false"/>
    <row r="777" customFormat="false" ht="16.5" hidden="false" customHeight="true" outlineLevel="0" collapsed="false"/>
    <row r="778" customFormat="false" ht="16.5" hidden="false" customHeight="true" outlineLevel="0" collapsed="false"/>
    <row r="779" customFormat="false" ht="16.5" hidden="false" customHeight="true" outlineLevel="0" collapsed="false"/>
    <row r="780" customFormat="false" ht="16.5" hidden="false" customHeight="true" outlineLevel="0" collapsed="false"/>
    <row r="781" customFormat="false" ht="16.5" hidden="false" customHeight="true" outlineLevel="0" collapsed="false"/>
    <row r="782" customFormat="false" ht="16.5" hidden="false" customHeight="true" outlineLevel="0" collapsed="false"/>
    <row r="783" customFormat="false" ht="16.5" hidden="false" customHeight="true" outlineLevel="0" collapsed="false"/>
    <row r="784" customFormat="false" ht="16.5" hidden="false" customHeight="true" outlineLevel="0" collapsed="false"/>
    <row r="785" customFormat="false" ht="16.5" hidden="false" customHeight="true" outlineLevel="0" collapsed="false"/>
    <row r="786" customFormat="false" ht="16.5" hidden="false" customHeight="true" outlineLevel="0" collapsed="false"/>
    <row r="787" customFormat="false" ht="16.5" hidden="false" customHeight="true" outlineLevel="0" collapsed="false"/>
    <row r="788" customFormat="false" ht="16.5" hidden="false" customHeight="true" outlineLevel="0" collapsed="false"/>
    <row r="789" customFormat="false" ht="16.5" hidden="false" customHeight="true" outlineLevel="0" collapsed="false"/>
    <row r="790" customFormat="false" ht="16.5" hidden="false" customHeight="true" outlineLevel="0" collapsed="false"/>
    <row r="791" customFormat="false" ht="16.5" hidden="false" customHeight="true" outlineLevel="0" collapsed="false"/>
    <row r="792" customFormat="false" ht="16.5" hidden="false" customHeight="true" outlineLevel="0" collapsed="false"/>
    <row r="793" customFormat="false" ht="16.5" hidden="false" customHeight="true" outlineLevel="0" collapsed="false"/>
    <row r="794" customFormat="false" ht="16.5" hidden="false" customHeight="true" outlineLevel="0" collapsed="false"/>
    <row r="795" customFormat="false" ht="16.5" hidden="false" customHeight="true" outlineLevel="0" collapsed="false"/>
    <row r="796" customFormat="false" ht="16.5" hidden="false" customHeight="true" outlineLevel="0" collapsed="false"/>
    <row r="797" customFormat="false" ht="16.5" hidden="false" customHeight="true" outlineLevel="0" collapsed="false"/>
    <row r="798" customFormat="false" ht="16.5" hidden="false" customHeight="true" outlineLevel="0" collapsed="false"/>
    <row r="799" customFormat="false" ht="16.5" hidden="false" customHeight="true" outlineLevel="0" collapsed="false"/>
    <row r="800" customFormat="false" ht="16.5" hidden="false" customHeight="true" outlineLevel="0" collapsed="false"/>
    <row r="801" customFormat="false" ht="16.5" hidden="false" customHeight="true" outlineLevel="0" collapsed="false"/>
    <row r="802" customFormat="false" ht="16.5" hidden="false" customHeight="true" outlineLevel="0" collapsed="false"/>
    <row r="803" customFormat="false" ht="16.5" hidden="false" customHeight="true" outlineLevel="0" collapsed="false"/>
    <row r="804" customFormat="false" ht="16.5" hidden="false" customHeight="true" outlineLevel="0" collapsed="false"/>
    <row r="805" customFormat="false" ht="16.5" hidden="false" customHeight="true" outlineLevel="0" collapsed="false"/>
    <row r="806" customFormat="false" ht="16.5" hidden="false" customHeight="true" outlineLevel="0" collapsed="false"/>
    <row r="807" customFormat="false" ht="16.5" hidden="false" customHeight="true" outlineLevel="0" collapsed="false"/>
    <row r="808" customFormat="false" ht="16.5" hidden="false" customHeight="true" outlineLevel="0" collapsed="false"/>
    <row r="809" customFormat="false" ht="16.5" hidden="false" customHeight="true" outlineLevel="0" collapsed="false"/>
    <row r="810" customFormat="false" ht="16.5" hidden="false" customHeight="true" outlineLevel="0" collapsed="false"/>
    <row r="811" customFormat="false" ht="16.5" hidden="false" customHeight="true" outlineLevel="0" collapsed="false"/>
    <row r="812" customFormat="false" ht="16.5" hidden="false" customHeight="true" outlineLevel="0" collapsed="false"/>
    <row r="813" customFormat="false" ht="16.5" hidden="false" customHeight="true" outlineLevel="0" collapsed="false"/>
    <row r="814" customFormat="false" ht="16.5" hidden="false" customHeight="true" outlineLevel="0" collapsed="false"/>
    <row r="815" customFormat="false" ht="16.5" hidden="false" customHeight="true" outlineLevel="0" collapsed="false"/>
    <row r="816" customFormat="false" ht="16.5" hidden="false" customHeight="true" outlineLevel="0" collapsed="false"/>
    <row r="817" customFormat="false" ht="16.5" hidden="false" customHeight="true" outlineLevel="0" collapsed="false"/>
    <row r="818" customFormat="false" ht="16.5" hidden="false" customHeight="true" outlineLevel="0" collapsed="false"/>
    <row r="819" customFormat="false" ht="16.5" hidden="false" customHeight="true" outlineLevel="0" collapsed="false"/>
    <row r="820" customFormat="false" ht="16.5" hidden="false" customHeight="true" outlineLevel="0" collapsed="false"/>
    <row r="821" customFormat="false" ht="16.5" hidden="false" customHeight="true" outlineLevel="0" collapsed="false"/>
    <row r="822" customFormat="false" ht="16.5" hidden="false" customHeight="true" outlineLevel="0" collapsed="false"/>
    <row r="823" customFormat="false" ht="16.5" hidden="false" customHeight="true" outlineLevel="0" collapsed="false"/>
    <row r="824" customFormat="false" ht="16.5" hidden="false" customHeight="true" outlineLevel="0" collapsed="false"/>
    <row r="825" customFormat="false" ht="16.5" hidden="false" customHeight="true" outlineLevel="0" collapsed="false"/>
    <row r="826" customFormat="false" ht="16.5" hidden="false" customHeight="true" outlineLevel="0" collapsed="false"/>
    <row r="827" customFormat="false" ht="16.5" hidden="false" customHeight="true" outlineLevel="0" collapsed="false"/>
    <row r="828" customFormat="false" ht="16.5" hidden="false" customHeight="true" outlineLevel="0" collapsed="false"/>
    <row r="829" customFormat="false" ht="16.5" hidden="false" customHeight="true" outlineLevel="0" collapsed="false"/>
    <row r="830" customFormat="false" ht="16.5" hidden="false" customHeight="true" outlineLevel="0" collapsed="false"/>
    <row r="831" customFormat="false" ht="16.5" hidden="false" customHeight="true" outlineLevel="0" collapsed="false"/>
    <row r="832" customFormat="false" ht="16.5" hidden="false" customHeight="true" outlineLevel="0" collapsed="false"/>
    <row r="833" customFormat="false" ht="16.5" hidden="false" customHeight="true" outlineLevel="0" collapsed="false"/>
    <row r="834" customFormat="false" ht="16.5" hidden="false" customHeight="true" outlineLevel="0" collapsed="false"/>
    <row r="835" customFormat="false" ht="16.5" hidden="false" customHeight="true" outlineLevel="0" collapsed="false"/>
    <row r="836" customFormat="false" ht="16.5" hidden="false" customHeight="true" outlineLevel="0" collapsed="false"/>
    <row r="837" customFormat="false" ht="16.5" hidden="false" customHeight="true" outlineLevel="0" collapsed="false"/>
    <row r="838" customFormat="false" ht="16.5" hidden="false" customHeight="true" outlineLevel="0" collapsed="false"/>
    <row r="839" customFormat="false" ht="16.5" hidden="false" customHeight="true" outlineLevel="0" collapsed="false"/>
    <row r="840" customFormat="false" ht="16.5" hidden="false" customHeight="true" outlineLevel="0" collapsed="false"/>
    <row r="841" customFormat="false" ht="16.5" hidden="false" customHeight="true" outlineLevel="0" collapsed="false"/>
    <row r="842" customFormat="false" ht="16.5" hidden="false" customHeight="true" outlineLevel="0" collapsed="false"/>
    <row r="843" customFormat="false" ht="16.5" hidden="false" customHeight="true" outlineLevel="0" collapsed="false"/>
    <row r="844" customFormat="false" ht="16.5" hidden="false" customHeight="true" outlineLevel="0" collapsed="false"/>
    <row r="845" customFormat="false" ht="16.5" hidden="false" customHeight="true" outlineLevel="0" collapsed="false"/>
    <row r="846" customFormat="false" ht="16.5" hidden="false" customHeight="true" outlineLevel="0" collapsed="false"/>
    <row r="847" customFormat="false" ht="16.5" hidden="false" customHeight="true" outlineLevel="0" collapsed="false"/>
    <row r="848" customFormat="false" ht="16.5" hidden="false" customHeight="true" outlineLevel="0" collapsed="false"/>
    <row r="849" customFormat="false" ht="16.5" hidden="false" customHeight="true" outlineLevel="0" collapsed="false"/>
    <row r="850" customFormat="false" ht="16.5" hidden="false" customHeight="true" outlineLevel="0" collapsed="false"/>
    <row r="851" customFormat="false" ht="16.5" hidden="false" customHeight="true" outlineLevel="0" collapsed="false"/>
    <row r="852" customFormat="false" ht="16.5" hidden="false" customHeight="true" outlineLevel="0" collapsed="false"/>
    <row r="853" customFormat="false" ht="16.5" hidden="false" customHeight="true" outlineLevel="0" collapsed="false"/>
    <row r="854" customFormat="false" ht="16.5" hidden="false" customHeight="true" outlineLevel="0" collapsed="false"/>
    <row r="855" customFormat="false" ht="16.5" hidden="false" customHeight="true" outlineLevel="0" collapsed="false"/>
    <row r="856" customFormat="false" ht="16.5" hidden="false" customHeight="true" outlineLevel="0" collapsed="false"/>
    <row r="857" customFormat="false" ht="16.5" hidden="false" customHeight="true" outlineLevel="0" collapsed="false"/>
    <row r="858" customFormat="false" ht="16.5" hidden="false" customHeight="true" outlineLevel="0" collapsed="false"/>
    <row r="859" customFormat="false" ht="16.5" hidden="false" customHeight="true" outlineLevel="0" collapsed="false"/>
    <row r="860" customFormat="false" ht="16.5" hidden="false" customHeight="true" outlineLevel="0" collapsed="false"/>
    <row r="861" customFormat="false" ht="16.5" hidden="false" customHeight="true" outlineLevel="0" collapsed="false"/>
    <row r="862" customFormat="false" ht="16.5" hidden="false" customHeight="true" outlineLevel="0" collapsed="false"/>
    <row r="863" customFormat="false" ht="16.5" hidden="false" customHeight="true" outlineLevel="0" collapsed="false"/>
    <row r="864" customFormat="false" ht="16.5" hidden="false" customHeight="true" outlineLevel="0" collapsed="false"/>
    <row r="865" customFormat="false" ht="16.5" hidden="false" customHeight="true" outlineLevel="0" collapsed="false"/>
    <row r="866" customFormat="false" ht="16.5" hidden="false" customHeight="true" outlineLevel="0" collapsed="false"/>
    <row r="867" customFormat="false" ht="16.5" hidden="false" customHeight="true" outlineLevel="0" collapsed="false"/>
    <row r="868" customFormat="false" ht="16.5" hidden="false" customHeight="true" outlineLevel="0" collapsed="false"/>
    <row r="869" customFormat="false" ht="16.5" hidden="false" customHeight="true" outlineLevel="0" collapsed="false"/>
    <row r="870" customFormat="false" ht="16.5" hidden="false" customHeight="true" outlineLevel="0" collapsed="false"/>
    <row r="871" customFormat="false" ht="16.5" hidden="false" customHeight="true" outlineLevel="0" collapsed="false"/>
    <row r="872" customFormat="false" ht="16.5" hidden="false" customHeight="true" outlineLevel="0" collapsed="false"/>
    <row r="873" customFormat="false" ht="16.5" hidden="false" customHeight="true" outlineLevel="0" collapsed="false"/>
    <row r="874" customFormat="false" ht="16.5" hidden="false" customHeight="true" outlineLevel="0" collapsed="false"/>
    <row r="875" customFormat="false" ht="16.5" hidden="false" customHeight="true" outlineLevel="0" collapsed="false"/>
    <row r="876" customFormat="false" ht="16.5" hidden="false" customHeight="true" outlineLevel="0" collapsed="false"/>
    <row r="877" customFormat="false" ht="16.5" hidden="false" customHeight="true" outlineLevel="0" collapsed="false"/>
    <row r="878" customFormat="false" ht="16.5" hidden="false" customHeight="true" outlineLevel="0" collapsed="false"/>
    <row r="879" customFormat="false" ht="16.5" hidden="false" customHeight="true" outlineLevel="0" collapsed="false"/>
    <row r="880" customFormat="false" ht="16.5" hidden="false" customHeight="true" outlineLevel="0" collapsed="false"/>
    <row r="881" customFormat="false" ht="16.5" hidden="false" customHeight="true" outlineLevel="0" collapsed="false"/>
    <row r="882" customFormat="false" ht="16.5" hidden="false" customHeight="true" outlineLevel="0" collapsed="false"/>
    <row r="883" customFormat="false" ht="16.5" hidden="false" customHeight="true" outlineLevel="0" collapsed="false"/>
    <row r="884" customFormat="false" ht="16.5" hidden="false" customHeight="true" outlineLevel="0" collapsed="false"/>
    <row r="885" customFormat="false" ht="16.5" hidden="false" customHeight="true" outlineLevel="0" collapsed="false"/>
    <row r="886" customFormat="false" ht="16.5" hidden="false" customHeight="true" outlineLevel="0" collapsed="false"/>
    <row r="887" customFormat="false" ht="16.5" hidden="false" customHeight="true" outlineLevel="0" collapsed="false"/>
    <row r="888" customFormat="false" ht="16.5" hidden="false" customHeight="true" outlineLevel="0" collapsed="false"/>
    <row r="889" customFormat="false" ht="16.5" hidden="false" customHeight="true" outlineLevel="0" collapsed="false"/>
    <row r="890" customFormat="false" ht="16.5" hidden="false" customHeight="true" outlineLevel="0" collapsed="false"/>
    <row r="891" customFormat="false" ht="16.5" hidden="false" customHeight="true" outlineLevel="0" collapsed="false"/>
    <row r="892" customFormat="false" ht="16.5" hidden="false" customHeight="true" outlineLevel="0" collapsed="false"/>
    <row r="893" customFormat="false" ht="16.5" hidden="false" customHeight="true" outlineLevel="0" collapsed="false"/>
    <row r="894" customFormat="false" ht="16.5" hidden="false" customHeight="true" outlineLevel="0" collapsed="false"/>
    <row r="895" customFormat="false" ht="16.5" hidden="false" customHeight="true" outlineLevel="0" collapsed="false"/>
    <row r="896" customFormat="false" ht="16.5" hidden="false" customHeight="true" outlineLevel="0" collapsed="false"/>
    <row r="897" customFormat="false" ht="16.5" hidden="false" customHeight="true" outlineLevel="0" collapsed="false"/>
    <row r="898" customFormat="false" ht="16.5" hidden="false" customHeight="true" outlineLevel="0" collapsed="false"/>
    <row r="899" customFormat="false" ht="16.5" hidden="false" customHeight="true" outlineLevel="0" collapsed="false"/>
    <row r="900" customFormat="false" ht="16.5" hidden="false" customHeight="true" outlineLevel="0" collapsed="false"/>
    <row r="901" customFormat="false" ht="16.5" hidden="false" customHeight="true" outlineLevel="0" collapsed="false"/>
    <row r="902" customFormat="false" ht="16.5" hidden="false" customHeight="true" outlineLevel="0" collapsed="false"/>
    <row r="903" customFormat="false" ht="16.5" hidden="false" customHeight="true" outlineLevel="0" collapsed="false"/>
    <row r="904" customFormat="false" ht="16.5" hidden="false" customHeight="true" outlineLevel="0" collapsed="false"/>
    <row r="905" customFormat="false" ht="16.5" hidden="false" customHeight="true" outlineLevel="0" collapsed="false"/>
    <row r="906" customFormat="false" ht="16.5" hidden="false" customHeight="true" outlineLevel="0" collapsed="false"/>
    <row r="907" customFormat="false" ht="16.5" hidden="false" customHeight="true" outlineLevel="0" collapsed="false"/>
    <row r="908" customFormat="false" ht="16.5" hidden="false" customHeight="true" outlineLevel="0" collapsed="false"/>
    <row r="909" customFormat="false" ht="16.5" hidden="false" customHeight="true" outlineLevel="0" collapsed="false"/>
    <row r="910" customFormat="false" ht="16.5" hidden="false" customHeight="true" outlineLevel="0" collapsed="false"/>
    <row r="911" customFormat="false" ht="16.5" hidden="false" customHeight="true" outlineLevel="0" collapsed="false"/>
    <row r="912" customFormat="false" ht="16.5" hidden="false" customHeight="true" outlineLevel="0" collapsed="false"/>
    <row r="913" customFormat="false" ht="16.5" hidden="false" customHeight="true" outlineLevel="0" collapsed="false"/>
    <row r="914" customFormat="false" ht="16.5" hidden="false" customHeight="true" outlineLevel="0" collapsed="false"/>
    <row r="915" customFormat="false" ht="16.5" hidden="false" customHeight="true" outlineLevel="0" collapsed="false"/>
    <row r="916" customFormat="false" ht="16.5" hidden="false" customHeight="true" outlineLevel="0" collapsed="false"/>
    <row r="917" customFormat="false" ht="16.5" hidden="false" customHeight="true" outlineLevel="0" collapsed="false"/>
    <row r="918" customFormat="false" ht="16.5" hidden="false" customHeight="true" outlineLevel="0" collapsed="false"/>
    <row r="919" customFormat="false" ht="16.5" hidden="false" customHeight="true" outlineLevel="0" collapsed="false"/>
    <row r="920" customFormat="false" ht="16.5" hidden="false" customHeight="true" outlineLevel="0" collapsed="false"/>
    <row r="921" customFormat="false" ht="16.5" hidden="false" customHeight="true" outlineLevel="0" collapsed="false"/>
    <row r="922" customFormat="false" ht="16.5" hidden="false" customHeight="true" outlineLevel="0" collapsed="false"/>
    <row r="923" customFormat="false" ht="16.5" hidden="false" customHeight="true" outlineLevel="0" collapsed="false"/>
    <row r="924" customFormat="false" ht="16.5" hidden="false" customHeight="true" outlineLevel="0" collapsed="false"/>
    <row r="925" customFormat="false" ht="16.5" hidden="false" customHeight="true" outlineLevel="0" collapsed="false"/>
    <row r="926" customFormat="false" ht="16.5" hidden="false" customHeight="true" outlineLevel="0" collapsed="false"/>
    <row r="927" customFormat="false" ht="16.5" hidden="false" customHeight="true" outlineLevel="0" collapsed="false"/>
    <row r="928" customFormat="false" ht="16.5" hidden="false" customHeight="true" outlineLevel="0" collapsed="false"/>
    <row r="929" customFormat="false" ht="16.5" hidden="false" customHeight="true" outlineLevel="0" collapsed="false"/>
    <row r="930" customFormat="false" ht="16.5" hidden="false" customHeight="true" outlineLevel="0" collapsed="false"/>
    <row r="931" customFormat="false" ht="16.5" hidden="false" customHeight="true" outlineLevel="0" collapsed="false"/>
    <row r="932" customFormat="false" ht="16.5" hidden="false" customHeight="true" outlineLevel="0" collapsed="false"/>
    <row r="933" customFormat="false" ht="16.5" hidden="false" customHeight="true" outlineLevel="0" collapsed="false"/>
    <row r="934" customFormat="false" ht="16.5" hidden="false" customHeight="true" outlineLevel="0" collapsed="false"/>
    <row r="935" customFormat="false" ht="16.5" hidden="false" customHeight="true" outlineLevel="0" collapsed="false"/>
    <row r="936" customFormat="false" ht="16.5" hidden="false" customHeight="true" outlineLevel="0" collapsed="false"/>
    <row r="937" customFormat="false" ht="16.5" hidden="false" customHeight="true" outlineLevel="0" collapsed="false"/>
    <row r="938" customFormat="false" ht="16.5" hidden="false" customHeight="true" outlineLevel="0" collapsed="false"/>
    <row r="939" customFormat="false" ht="16.5" hidden="false" customHeight="true" outlineLevel="0" collapsed="false"/>
    <row r="940" customFormat="false" ht="16.5" hidden="false" customHeight="true" outlineLevel="0" collapsed="false"/>
    <row r="941" customFormat="false" ht="16.5" hidden="false" customHeight="true" outlineLevel="0" collapsed="false"/>
    <row r="942" customFormat="false" ht="16.5" hidden="false" customHeight="true" outlineLevel="0" collapsed="false"/>
    <row r="943" customFormat="false" ht="16.5" hidden="false" customHeight="true" outlineLevel="0" collapsed="false"/>
    <row r="944" customFormat="false" ht="16.5" hidden="false" customHeight="true" outlineLevel="0" collapsed="false"/>
    <row r="945" customFormat="false" ht="16.5" hidden="false" customHeight="true" outlineLevel="0" collapsed="false"/>
    <row r="946" customFormat="false" ht="16.5" hidden="false" customHeight="true" outlineLevel="0" collapsed="false"/>
    <row r="947" customFormat="false" ht="16.5" hidden="false" customHeight="true" outlineLevel="0" collapsed="false"/>
    <row r="948" customFormat="false" ht="16.5" hidden="false" customHeight="true" outlineLevel="0" collapsed="false"/>
    <row r="949" customFormat="false" ht="16.5" hidden="false" customHeight="true" outlineLevel="0" collapsed="false"/>
    <row r="950" customFormat="false" ht="16.5" hidden="false" customHeight="true" outlineLevel="0" collapsed="false"/>
    <row r="951" customFormat="false" ht="16.5" hidden="false" customHeight="true" outlineLevel="0" collapsed="false"/>
    <row r="952" customFormat="false" ht="16.5" hidden="false" customHeight="true" outlineLevel="0" collapsed="false"/>
    <row r="953" customFormat="false" ht="16.5" hidden="false" customHeight="true" outlineLevel="0" collapsed="false"/>
    <row r="954" customFormat="false" ht="16.5" hidden="false" customHeight="true" outlineLevel="0" collapsed="false"/>
    <row r="955" customFormat="false" ht="16.5" hidden="false" customHeight="true" outlineLevel="0" collapsed="false"/>
    <row r="956" customFormat="false" ht="16.5" hidden="false" customHeight="true" outlineLevel="0" collapsed="false"/>
    <row r="957" customFormat="false" ht="16.5" hidden="false" customHeight="true" outlineLevel="0" collapsed="false"/>
    <row r="958" customFormat="false" ht="16.5" hidden="false" customHeight="true" outlineLevel="0" collapsed="false"/>
    <row r="959" customFormat="false" ht="16.5" hidden="false" customHeight="true" outlineLevel="0" collapsed="false"/>
    <row r="960" customFormat="false" ht="16.5" hidden="false" customHeight="true" outlineLevel="0" collapsed="false"/>
    <row r="961" customFormat="false" ht="16.5" hidden="false" customHeight="true" outlineLevel="0" collapsed="false"/>
    <row r="962" customFormat="false" ht="16.5" hidden="false" customHeight="true" outlineLevel="0" collapsed="false"/>
    <row r="963" customFormat="false" ht="16.5" hidden="false" customHeight="true" outlineLevel="0" collapsed="false"/>
    <row r="964" customFormat="false" ht="16.5" hidden="false" customHeight="true" outlineLevel="0" collapsed="false"/>
    <row r="965" customFormat="false" ht="16.5" hidden="false" customHeight="true" outlineLevel="0" collapsed="false"/>
    <row r="966" customFormat="false" ht="16.5" hidden="false" customHeight="true" outlineLevel="0" collapsed="false"/>
    <row r="967" customFormat="false" ht="16.5" hidden="false" customHeight="true" outlineLevel="0" collapsed="false"/>
    <row r="968" customFormat="false" ht="16.5" hidden="false" customHeight="true" outlineLevel="0" collapsed="false"/>
    <row r="969" customFormat="false" ht="16.5" hidden="false" customHeight="true" outlineLevel="0" collapsed="false"/>
    <row r="970" customFormat="false" ht="16.5" hidden="false" customHeight="true" outlineLevel="0" collapsed="false"/>
    <row r="971" customFormat="false" ht="16.5" hidden="false" customHeight="true" outlineLevel="0" collapsed="false"/>
    <row r="972" customFormat="false" ht="16.5" hidden="false" customHeight="true" outlineLevel="0" collapsed="false"/>
    <row r="973" customFormat="false" ht="16.5" hidden="false" customHeight="true" outlineLevel="0" collapsed="false"/>
    <row r="974" customFormat="false" ht="16.5" hidden="false" customHeight="true" outlineLevel="0" collapsed="false"/>
    <row r="975" customFormat="false" ht="16.5" hidden="false" customHeight="true" outlineLevel="0" collapsed="false"/>
    <row r="976" customFormat="false" ht="16.5" hidden="false" customHeight="true" outlineLevel="0" collapsed="false"/>
    <row r="977" customFormat="false" ht="16.5" hidden="false" customHeight="true" outlineLevel="0" collapsed="false"/>
    <row r="978" customFormat="false" ht="16.5" hidden="false" customHeight="true" outlineLevel="0" collapsed="false"/>
    <row r="979" customFormat="false" ht="16.5" hidden="false" customHeight="true" outlineLevel="0" collapsed="false"/>
    <row r="980" customFormat="false" ht="16.5" hidden="false" customHeight="true" outlineLevel="0" collapsed="false"/>
    <row r="981" customFormat="false" ht="16.5" hidden="false" customHeight="true" outlineLevel="0" collapsed="false"/>
    <row r="982" customFormat="false" ht="16.5" hidden="false" customHeight="true" outlineLevel="0" collapsed="false"/>
    <row r="983" customFormat="false" ht="16.5" hidden="false" customHeight="true" outlineLevel="0" collapsed="false"/>
    <row r="984" customFormat="false" ht="16.5" hidden="false" customHeight="true" outlineLevel="0" collapsed="false"/>
    <row r="985" customFormat="false" ht="16.5" hidden="false" customHeight="true" outlineLevel="0" collapsed="false"/>
    <row r="986" customFormat="false" ht="16.5" hidden="false" customHeight="true" outlineLevel="0" collapsed="false"/>
    <row r="987" customFormat="false" ht="16.5" hidden="false" customHeight="true" outlineLevel="0" collapsed="false"/>
    <row r="988" customFormat="false" ht="16.5" hidden="false" customHeight="true" outlineLevel="0" collapsed="false"/>
    <row r="989" customFormat="false" ht="16.5" hidden="false" customHeight="true" outlineLevel="0" collapsed="false"/>
    <row r="990" customFormat="false" ht="16.5" hidden="false" customHeight="true" outlineLevel="0" collapsed="false"/>
    <row r="991" customFormat="false" ht="16.5" hidden="false" customHeight="true" outlineLevel="0" collapsed="false"/>
    <row r="992" customFormat="false" ht="16.5" hidden="false" customHeight="true" outlineLevel="0" collapsed="false"/>
    <row r="993" customFormat="false" ht="16.5" hidden="false" customHeight="true" outlineLevel="0" collapsed="false"/>
    <row r="994" customFormat="false" ht="16.5" hidden="false" customHeight="true" outlineLevel="0" collapsed="false"/>
    <row r="995" customFormat="false" ht="16.5" hidden="false" customHeight="true" outlineLevel="0" collapsed="false"/>
    <row r="996" customFormat="false" ht="16.5" hidden="false" customHeight="true" outlineLevel="0" collapsed="false"/>
    <row r="997" customFormat="false" ht="16.5" hidden="false" customHeight="true" outlineLevel="0" collapsed="false"/>
    <row r="998" customFormat="false" ht="16.5" hidden="false" customHeight="true" outlineLevel="0" collapsed="false"/>
    <row r="999" customFormat="false" ht="16.5" hidden="false" customHeight="true" outlineLevel="0" collapsed="false"/>
    <row r="1000" customFormat="false" ht="16.5" hidden="false" customHeight="true" outlineLevel="0" collapsed="false"/>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tabColor rgb="FFEAD1DC"/>
    <pageSetUpPr fitToPage="false"/>
  </sheetPr>
  <dimension ref="A1:O23"/>
  <sheetViews>
    <sheetView showFormulas="false" showGridLines="false" showRowColHeaders="true" showZeros="true" rightToLeft="false" tabSelected="tru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66" width="20.86"/>
    <col collapsed="false" customWidth="true" hidden="false" outlineLevel="0" max="2" min="2" style="66" width="37.99"/>
    <col collapsed="false" customWidth="true" hidden="false" outlineLevel="0" max="5" min="3" style="66" width="13.86"/>
    <col collapsed="false" customWidth="true" hidden="false" outlineLevel="0" max="6" min="6" style="66" width="13.7"/>
    <col collapsed="false" customWidth="true" hidden="false" outlineLevel="0" max="7" min="7" style="66" width="16.67"/>
    <col collapsed="false" customWidth="true" hidden="false" outlineLevel="0" max="8" min="8" style="66" width="13.01"/>
    <col collapsed="false" customWidth="true" hidden="false" outlineLevel="0" max="9" min="9" style="66" width="13.14"/>
    <col collapsed="false" customWidth="true" hidden="false" outlineLevel="0" max="10" min="10" style="66" width="13.43"/>
    <col collapsed="false" customWidth="true" hidden="false" outlineLevel="0" max="11" min="11" style="66" width="14.28"/>
    <col collapsed="false" customWidth="true" hidden="false" outlineLevel="0" max="12" min="12" style="66" width="12.86"/>
    <col collapsed="false" customWidth="true" hidden="false" outlineLevel="0" max="15" min="13" style="66" width="12.14"/>
    <col collapsed="false" customWidth="true" hidden="false" outlineLevel="0" max="1025" min="16" style="66" width="14.43"/>
  </cols>
  <sheetData>
    <row r="1" customFormat="false" ht="17.1" hidden="false" customHeight="true" outlineLevel="0" collapsed="false">
      <c r="A1" s="67"/>
      <c r="B1" s="67"/>
      <c r="C1" s="67"/>
      <c r="D1" s="3" t="s">
        <v>0</v>
      </c>
      <c r="E1" s="3"/>
      <c r="F1" s="3"/>
      <c r="G1" s="3"/>
      <c r="H1" s="3"/>
      <c r="I1" s="3"/>
      <c r="J1" s="3"/>
      <c r="K1" s="3"/>
      <c r="L1" s="4" t="s">
        <v>76</v>
      </c>
      <c r="M1" s="4"/>
      <c r="N1" s="4"/>
      <c r="O1" s="4"/>
    </row>
    <row r="2" customFormat="false" ht="17.1" hidden="false" customHeight="true" outlineLevel="0" collapsed="false">
      <c r="A2" s="67"/>
      <c r="B2" s="67"/>
      <c r="C2" s="67"/>
      <c r="D2" s="3"/>
      <c r="E2" s="3"/>
      <c r="F2" s="3"/>
      <c r="G2" s="3"/>
      <c r="H2" s="3"/>
      <c r="I2" s="3"/>
      <c r="J2" s="3"/>
      <c r="K2" s="3"/>
      <c r="L2" s="4" t="s">
        <v>77</v>
      </c>
      <c r="M2" s="4"/>
      <c r="N2" s="4"/>
      <c r="O2" s="4"/>
    </row>
    <row r="3" s="69" customFormat="true" ht="17.1" hidden="false" customHeight="true" outlineLevel="0" collapsed="false">
      <c r="A3" s="67"/>
      <c r="B3" s="67"/>
      <c r="C3" s="67"/>
      <c r="D3" s="68" t="s">
        <v>3</v>
      </c>
      <c r="E3" s="68"/>
      <c r="F3" s="68"/>
      <c r="G3" s="68"/>
      <c r="H3" s="68"/>
      <c r="I3" s="68"/>
      <c r="J3" s="68"/>
      <c r="K3" s="68"/>
      <c r="L3" s="4" t="s">
        <v>78</v>
      </c>
      <c r="M3" s="4"/>
      <c r="N3" s="4"/>
      <c r="O3" s="4"/>
    </row>
    <row r="4" customFormat="false" ht="17.1" hidden="false" customHeight="true" outlineLevel="0" collapsed="false">
      <c r="A4" s="67"/>
      <c r="B4" s="67"/>
      <c r="C4" s="67"/>
      <c r="D4" s="68"/>
      <c r="E4" s="68"/>
      <c r="F4" s="68"/>
      <c r="G4" s="68"/>
      <c r="H4" s="68"/>
      <c r="I4" s="68"/>
      <c r="J4" s="68"/>
      <c r="K4" s="68"/>
      <c r="L4" s="4" t="s">
        <v>79</v>
      </c>
      <c r="M4" s="4"/>
      <c r="N4" s="4"/>
      <c r="O4" s="4"/>
    </row>
    <row r="5" customFormat="false" ht="17.1" hidden="false" customHeight="true" outlineLevel="0" collapsed="false">
      <c r="A5" s="70"/>
      <c r="B5" s="70"/>
      <c r="C5" s="70"/>
      <c r="D5" s="70"/>
      <c r="E5" s="70"/>
      <c r="F5" s="70"/>
      <c r="G5" s="70"/>
      <c r="H5" s="70"/>
      <c r="I5" s="70"/>
      <c r="J5" s="70"/>
      <c r="K5" s="70"/>
      <c r="L5" s="70"/>
      <c r="M5" s="70"/>
      <c r="N5" s="70"/>
      <c r="O5" s="70"/>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33.95" hidden="false" customHeight="true" outlineLevel="0" collapsed="false">
      <c r="A13" s="7"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6</v>
      </c>
      <c r="E13" s="79" t="n">
        <v>18</v>
      </c>
      <c r="F13" s="79" t="n">
        <v>23</v>
      </c>
      <c r="G13" s="79" t="n">
        <v>50</v>
      </c>
      <c r="H13" s="79" t="n">
        <v>28</v>
      </c>
      <c r="I13" s="79" t="n">
        <v>25</v>
      </c>
      <c r="J13" s="79"/>
      <c r="K13" s="79"/>
      <c r="L13" s="79"/>
      <c r="M13" s="79"/>
      <c r="N13" s="79"/>
      <c r="O13" s="79"/>
    </row>
    <row r="14" customFormat="false" ht="33.95" hidden="false" customHeight="true" outlineLevel="0" collapsed="false">
      <c r="A14" s="7"/>
      <c r="B14" s="20" t="str">
        <f aca="false">Identificación!E16</f>
        <v>Número de asistencias a las actividades artísticas del mes</v>
      </c>
      <c r="C14" s="78" t="str">
        <f aca="false">Identificación!D16</f>
        <v>b</v>
      </c>
      <c r="D14" s="79" t="n">
        <v>2150</v>
      </c>
      <c r="E14" s="79" t="n">
        <v>6574</v>
      </c>
      <c r="F14" s="79" t="n">
        <v>8861</v>
      </c>
      <c r="G14" s="79" t="n">
        <v>29025</v>
      </c>
      <c r="H14" s="79" t="n">
        <v>9654</v>
      </c>
      <c r="I14" s="79" t="n">
        <v>6536</v>
      </c>
      <c r="J14" s="79"/>
      <c r="K14" s="79"/>
      <c r="L14" s="79"/>
      <c r="M14" s="79"/>
      <c r="N14" s="79"/>
      <c r="O14" s="79"/>
    </row>
    <row r="15" customFormat="false" ht="33.95" hidden="false" customHeight="true" outlineLevel="0" collapsed="false">
      <c r="A15" s="7"/>
      <c r="B15" s="20" t="str">
        <f aca="false">Identificación!E18</f>
        <v>Aforo total autorizado para las actividades artísticas del mes</v>
      </c>
      <c r="C15" s="78" t="str">
        <f aca="false">Identificación!D18</f>
        <v>c</v>
      </c>
      <c r="D15" s="79" t="n">
        <v>3024</v>
      </c>
      <c r="E15" s="79" t="n">
        <v>11896</v>
      </c>
      <c r="F15" s="79" t="n">
        <v>14117</v>
      </c>
      <c r="G15" s="79" t="n">
        <v>38623</v>
      </c>
      <c r="H15" s="79" t="n">
        <v>13603</v>
      </c>
      <c r="I15" s="79" t="n">
        <v>12873</v>
      </c>
      <c r="J15" s="79"/>
      <c r="K15" s="79"/>
      <c r="L15" s="79"/>
      <c r="M15" s="79"/>
      <c r="N15" s="79"/>
      <c r="O15" s="79"/>
    </row>
    <row r="16" customFormat="false" ht="33.95" hidden="false" customHeight="true" outlineLevel="0" collapsed="false">
      <c r="A16" s="80" t="str">
        <f aca="false">Identificación!B25</f>
        <v>3.1 Sostenibilidad Económica</v>
      </c>
      <c r="B16" s="20" t="str">
        <f aca="false">Identificación!E25&amp;" (se incluye toda su programación)"</f>
        <v>Ingresos generados por programación propia del mes (se incluye toda su programación)</v>
      </c>
      <c r="C16" s="78" t="str">
        <f aca="false">Identificación!D25</f>
        <v>a</v>
      </c>
      <c r="D16" s="81" t="n">
        <v>106148613</v>
      </c>
      <c r="E16" s="81" t="n">
        <v>313963908</v>
      </c>
      <c r="F16" s="81" t="n">
        <v>329206046</v>
      </c>
      <c r="G16" s="81" t="n">
        <v>1036991594</v>
      </c>
      <c r="H16" s="81" t="n">
        <v>520066397</v>
      </c>
      <c r="I16" s="81"/>
      <c r="J16" s="81"/>
      <c r="K16" s="81"/>
      <c r="L16" s="81"/>
      <c r="M16" s="81"/>
      <c r="N16" s="81"/>
      <c r="O16" s="81"/>
    </row>
    <row r="17" customFormat="false" ht="17.1" hidden="false" customHeight="true" outlineLevel="0" collapsed="false">
      <c r="A17" s="82"/>
      <c r="B17" s="82"/>
      <c r="C17" s="82"/>
      <c r="D17" s="82"/>
      <c r="E17" s="82"/>
      <c r="F17" s="82"/>
      <c r="G17" s="82"/>
      <c r="H17" s="82"/>
      <c r="I17" s="82"/>
      <c r="J17" s="82"/>
      <c r="K17" s="82"/>
      <c r="L17" s="82"/>
      <c r="M17" s="82"/>
      <c r="N17" s="82"/>
      <c r="O17" s="82"/>
    </row>
    <row r="18" customFormat="false" ht="17.1" hidden="false" customHeight="true" outlineLevel="0" collapsed="false">
      <c r="A18" s="83" t="s">
        <v>101</v>
      </c>
      <c r="B18" s="83"/>
      <c r="C18" s="83"/>
      <c r="D18" s="83"/>
      <c r="E18" s="83"/>
      <c r="F18" s="83"/>
      <c r="G18" s="83"/>
      <c r="H18" s="83"/>
      <c r="I18" s="83"/>
      <c r="J18" s="83"/>
      <c r="K18" s="83"/>
      <c r="L18" s="83"/>
      <c r="M18" s="83"/>
      <c r="N18" s="83"/>
      <c r="O18" s="83"/>
    </row>
    <row r="19" customFormat="false" ht="17.1" hidden="false" customHeight="true" outlineLevel="0" collapsed="false">
      <c r="A19" s="84" t="s">
        <v>102</v>
      </c>
      <c r="B19" s="84"/>
      <c r="C19" s="84"/>
      <c r="D19" s="85" t="s">
        <v>89</v>
      </c>
      <c r="E19" s="85" t="s">
        <v>90</v>
      </c>
      <c r="F19" s="85" t="s">
        <v>91</v>
      </c>
      <c r="G19" s="85" t="s">
        <v>92</v>
      </c>
      <c r="H19" s="85" t="s">
        <v>93</v>
      </c>
      <c r="I19" s="85" t="s">
        <v>94</v>
      </c>
      <c r="J19" s="85" t="s">
        <v>95</v>
      </c>
      <c r="K19" s="85" t="s">
        <v>96</v>
      </c>
      <c r="L19" s="85" t="s">
        <v>103</v>
      </c>
      <c r="M19" s="85" t="s">
        <v>98</v>
      </c>
      <c r="N19" s="85" t="s">
        <v>99</v>
      </c>
      <c r="O19" s="85" t="s">
        <v>100</v>
      </c>
    </row>
    <row r="20" customFormat="false" ht="17.1" hidden="false" customHeight="true" outlineLevel="0" collapsed="false">
      <c r="A20" s="86" t="str">
        <f aca="false">Identificación!I15&amp;" (participación en la meta)"</f>
        <v>Avance meta de actividades artísticas (2019) (participación en la meta)</v>
      </c>
      <c r="B20" s="86"/>
      <c r="C20" s="87" t="n">
        <v>1100</v>
      </c>
      <c r="D20" s="88" t="n">
        <f aca="false">SUM($D$13:D13)/$C$20</f>
        <v>0.00545454545454546</v>
      </c>
      <c r="E20" s="88" t="n">
        <f aca="false">SUM($D$13:E13)/$C$20</f>
        <v>0.0218181818181818</v>
      </c>
      <c r="F20" s="88" t="n">
        <f aca="false">SUM($D$13:F13)/$C$20</f>
        <v>0.0427272727272727</v>
      </c>
      <c r="G20" s="88" t="n">
        <f aca="false">SUM($D$13:G13)/$C$20</f>
        <v>0.0881818181818182</v>
      </c>
      <c r="H20" s="88" t="n">
        <f aca="false">SUM($D$13:H13)/$C$20</f>
        <v>0.113636363636364</v>
      </c>
      <c r="I20" s="88" t="n">
        <f aca="false">SUM($D$13:I13)/$C$20</f>
        <v>0.136363636363636</v>
      </c>
      <c r="J20" s="88" t="n">
        <f aca="false">SUM($D$13:J13)/$C$20</f>
        <v>0.136363636363636</v>
      </c>
      <c r="K20" s="88" t="n">
        <f aca="false">SUM($D$13:K13)/$C$20</f>
        <v>0.136363636363636</v>
      </c>
      <c r="L20" s="88" t="n">
        <f aca="false">SUM($D$13:L13)/$C$20</f>
        <v>0.136363636363636</v>
      </c>
      <c r="M20" s="88" t="n">
        <f aca="false">SUM($D$13:M13)/$C$20</f>
        <v>0.136363636363636</v>
      </c>
      <c r="N20" s="88" t="n">
        <f aca="false">SUM($D$13:N13)/$C$20</f>
        <v>0.136363636363636</v>
      </c>
      <c r="O20" s="88" t="n">
        <f aca="false">SUM($D$13:O13)/$C$20</f>
        <v>0.136363636363636</v>
      </c>
    </row>
    <row r="21" customFormat="false" ht="17.1" hidden="false" customHeight="true" outlineLevel="0" collapsed="false">
      <c r="A21" s="86" t="str">
        <f aca="false">Identificación!I16&amp;" (participación en la meta)"</f>
        <v>Avance meta de asistencias (2019) (participación en la meta)</v>
      </c>
      <c r="B21" s="86"/>
      <c r="C21" s="87" t="n">
        <v>400000</v>
      </c>
      <c r="D21" s="88" t="n">
        <f aca="false">SUM($D$14:D14)/$C$21</f>
        <v>0.005375</v>
      </c>
      <c r="E21" s="88" t="n">
        <f aca="false">SUM($D$14:E14)/$C$21</f>
        <v>0.02181</v>
      </c>
      <c r="F21" s="88" t="n">
        <f aca="false">SUM($D$14:F14)/$C$21</f>
        <v>0.0439625</v>
      </c>
      <c r="G21" s="88" t="n">
        <f aca="false">SUM($D$14:G14)/$C$21</f>
        <v>0.116525</v>
      </c>
      <c r="H21" s="88" t="n">
        <f aca="false">SUM($D$14:H14)/$C$21</f>
        <v>0.14066</v>
      </c>
      <c r="I21" s="88" t="n">
        <f aca="false">SUM($D$14:I14)/$C$21</f>
        <v>0.157</v>
      </c>
      <c r="J21" s="88" t="n">
        <f aca="false">SUM($D$14:J14)/$C$21</f>
        <v>0.157</v>
      </c>
      <c r="K21" s="88" t="n">
        <f aca="false">SUM($D$14:K14)/$C$21</f>
        <v>0.157</v>
      </c>
      <c r="L21" s="88" t="n">
        <f aca="false">SUM($D$14:L14)/$C$21</f>
        <v>0.157</v>
      </c>
      <c r="M21" s="88" t="n">
        <f aca="false">SUM($D$14:M14)/$C$21</f>
        <v>0.157</v>
      </c>
      <c r="N21" s="88" t="n">
        <f aca="false">SUM($D$14:N14)/$C$21</f>
        <v>0.157</v>
      </c>
      <c r="O21" s="88" t="n">
        <f aca="false">SUM($D$14:O14)/$C$21</f>
        <v>0.157</v>
      </c>
    </row>
    <row r="22" customFormat="false" ht="17.1" hidden="false" customHeight="true" outlineLevel="0" collapsed="false">
      <c r="A22" s="86" t="str">
        <f aca="false">Identificación!I17</f>
        <v>Nivel de ocupación mensual de los escenarios</v>
      </c>
      <c r="B22" s="86"/>
      <c r="C22" s="86"/>
      <c r="D22" s="88" t="n">
        <f aca="false">IFERROR(D14/D15,0)</f>
        <v>0.710978835978836</v>
      </c>
      <c r="E22" s="88" t="n">
        <f aca="false">IFERROR(E14/E15,0)</f>
        <v>0.552622730329523</v>
      </c>
      <c r="F22" s="88" t="n">
        <f aca="false">IFERROR(F14/F15,0)</f>
        <v>0.627682935467876</v>
      </c>
      <c r="G22" s="88" t="n">
        <f aca="false">IFERROR(G14/G15,0)</f>
        <v>0.751495223053621</v>
      </c>
      <c r="H22" s="88" t="n">
        <f aca="false">IFERROR(H14/H15,0)</f>
        <v>0.709696390502095</v>
      </c>
      <c r="I22" s="88" t="n">
        <f aca="false">IFERROR(I14/I15,0)</f>
        <v>0.507729356016469</v>
      </c>
      <c r="J22" s="88" t="n">
        <f aca="false">IFERROR(J14/J15,0)</f>
        <v>0</v>
      </c>
      <c r="K22" s="88" t="n">
        <f aca="false">IFERROR(K14/K15,0)</f>
        <v>0</v>
      </c>
      <c r="L22" s="88" t="n">
        <f aca="false">IFERROR(L14/L15,0)</f>
        <v>0</v>
      </c>
      <c r="M22" s="88" t="n">
        <f aca="false">IFERROR(M14/M15,0)</f>
        <v>0</v>
      </c>
      <c r="N22" s="88" t="n">
        <f aca="false">IFERROR(N14/N15,0)</f>
        <v>0</v>
      </c>
      <c r="O22" s="88" t="n">
        <f aca="false">IFERROR(O14/O15,0)</f>
        <v>0</v>
      </c>
    </row>
    <row r="23" customFormat="false" ht="17.1" hidden="false" customHeight="true" outlineLevel="0" collapsed="false">
      <c r="A23" s="86" t="str">
        <f aca="false">Identificación!I25&amp;" (meta del escenario)"</f>
        <v>Avance de cumplimiento de la meta de recaudo (meta del escenario)</v>
      </c>
      <c r="B23" s="86"/>
      <c r="C23" s="89" t="n">
        <v>5850000000</v>
      </c>
      <c r="D23" s="88" t="n">
        <f aca="false">SUM($D$16:D16)/$C$23</f>
        <v>0.0181450620512821</v>
      </c>
      <c r="E23" s="88" t="n">
        <f aca="false">SUM($D$16:E16)/$C$23</f>
        <v>0.0718141061538462</v>
      </c>
      <c r="F23" s="88" t="n">
        <f aca="false">SUM($D$16:F16)/$C$23</f>
        <v>0.128088643931624</v>
      </c>
      <c r="G23" s="88" t="n">
        <f aca="false">SUM($D$16:G16)/$C$23</f>
        <v>0.305352164273504</v>
      </c>
      <c r="H23" s="88" t="n">
        <f aca="false">SUM($D$16:H16)/$C$23</f>
        <v>0.394252403076923</v>
      </c>
      <c r="I23" s="88" t="n">
        <f aca="false">SUM($D$16:I16)/$C$23</f>
        <v>0.394252403076923</v>
      </c>
      <c r="J23" s="88" t="n">
        <f aca="false">SUM($D$16:J16)/$C$23</f>
        <v>0.394252403076923</v>
      </c>
      <c r="K23" s="88" t="n">
        <f aca="false">SUM($D$16:K16)/$C$23</f>
        <v>0.394252403076923</v>
      </c>
      <c r="L23" s="88" t="n">
        <f aca="false">SUM($D$16:L16)/$C$23</f>
        <v>0.394252403076923</v>
      </c>
      <c r="M23" s="88" t="n">
        <f aca="false">SUM($D$16:M16)/$C$23</f>
        <v>0.394252403076923</v>
      </c>
      <c r="N23" s="88" t="n">
        <f aca="false">SUM($D$16:N16)/$C$23</f>
        <v>0.394252403076923</v>
      </c>
      <c r="O23" s="88" t="n">
        <f aca="false">SUM($D$16:O16)/$C$23</f>
        <v>0.394252403076923</v>
      </c>
    </row>
  </sheetData>
  <mergeCells count="29">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7:O17"/>
    <mergeCell ref="A18:O18"/>
    <mergeCell ref="A19:C19"/>
    <mergeCell ref="A20:B20"/>
    <mergeCell ref="A21:B21"/>
    <mergeCell ref="A22:C22"/>
    <mergeCell ref="A23:B23"/>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14" scale="6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3.xml><?xml version="1.0" encoding="utf-8"?>
<worksheet xmlns="http://schemas.openxmlformats.org/spreadsheetml/2006/main" xmlns:r="http://schemas.openxmlformats.org/officeDocument/2006/relationships">
  <sheetPr filterMode="false">
    <tabColor rgb="FFEAD1DC"/>
    <pageSetUpPr fitToPage="false"/>
  </sheetPr>
  <dimension ref="A1:Q28"/>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66" width="20.86"/>
    <col collapsed="false" customWidth="true" hidden="false" outlineLevel="0" max="2" min="2" style="66" width="37.99"/>
    <col collapsed="false" customWidth="true" hidden="false" outlineLevel="0" max="3" min="3" style="66" width="13.86"/>
    <col collapsed="false" customWidth="false" hidden="false" outlineLevel="0" max="6" min="4" style="66" width="11.42"/>
    <col collapsed="false" customWidth="true" hidden="false" outlineLevel="0" max="7" min="7" style="66" width="13.43"/>
    <col collapsed="false" customWidth="true" hidden="false" outlineLevel="0" max="8" min="8" style="66" width="14.15"/>
    <col collapsed="false" customWidth="false" hidden="false" outlineLevel="0" max="12" min="9" style="66" width="11.42"/>
    <col collapsed="false" customWidth="true" hidden="false" outlineLevel="0" max="13" min="13" style="66" width="13.57"/>
    <col collapsed="false" customWidth="false" hidden="false" outlineLevel="0" max="14" min="14" style="66" width="11.42"/>
    <col collapsed="false" customWidth="true" hidden="false" outlineLevel="0" max="15" min="15" style="66" width="11.86"/>
    <col collapsed="false" customWidth="true" hidden="false" outlineLevel="0" max="16" min="16" style="66" width="14.43"/>
    <col collapsed="false" customWidth="true" hidden="false" outlineLevel="0" max="17" min="17" style="66" width="16.29"/>
    <col collapsed="false" customWidth="true" hidden="false" outlineLevel="0" max="1025" min="18" style="66" width="14.43"/>
  </cols>
  <sheetData>
    <row r="1" customFormat="false" ht="17.1" hidden="false" customHeight="true" outlineLevel="0" collapsed="false">
      <c r="A1" s="67"/>
      <c r="B1" s="67"/>
      <c r="C1" s="67"/>
      <c r="D1" s="3" t="s">
        <v>0</v>
      </c>
      <c r="E1" s="3"/>
      <c r="F1" s="3"/>
      <c r="G1" s="3"/>
      <c r="H1" s="3"/>
      <c r="I1" s="3"/>
      <c r="J1" s="3"/>
      <c r="K1" s="3"/>
      <c r="L1" s="4" t="s">
        <v>76</v>
      </c>
      <c r="M1" s="4"/>
      <c r="N1" s="4"/>
      <c r="O1" s="4"/>
    </row>
    <row r="2" customFormat="false" ht="17.1" hidden="false" customHeight="true" outlineLevel="0" collapsed="false">
      <c r="A2" s="67"/>
      <c r="B2" s="67"/>
      <c r="C2" s="67"/>
      <c r="D2" s="3"/>
      <c r="E2" s="3"/>
      <c r="F2" s="3"/>
      <c r="G2" s="3"/>
      <c r="H2" s="3"/>
      <c r="I2" s="3"/>
      <c r="J2" s="3"/>
      <c r="K2" s="3"/>
      <c r="L2" s="4" t="s">
        <v>77</v>
      </c>
      <c r="M2" s="4"/>
      <c r="N2" s="4"/>
      <c r="O2" s="4"/>
    </row>
    <row r="3" s="69" customFormat="true" ht="17.1" hidden="false" customHeight="true" outlineLevel="0" collapsed="false">
      <c r="A3" s="67"/>
      <c r="B3" s="67"/>
      <c r="C3" s="67"/>
      <c r="D3" s="68" t="s">
        <v>3</v>
      </c>
      <c r="E3" s="68"/>
      <c r="F3" s="68"/>
      <c r="G3" s="68"/>
      <c r="H3" s="68"/>
      <c r="I3" s="68"/>
      <c r="J3" s="68"/>
      <c r="K3" s="68"/>
      <c r="L3" s="4" t="s">
        <v>78</v>
      </c>
      <c r="M3" s="4"/>
      <c r="N3" s="4"/>
      <c r="O3" s="4"/>
    </row>
    <row r="4" customFormat="false" ht="17.1" hidden="false" customHeight="true" outlineLevel="0" collapsed="false">
      <c r="A4" s="67"/>
      <c r="B4" s="67"/>
      <c r="C4" s="67"/>
      <c r="D4" s="68"/>
      <c r="E4" s="68"/>
      <c r="F4" s="68"/>
      <c r="G4" s="68"/>
      <c r="H4" s="68"/>
      <c r="I4" s="68"/>
      <c r="J4" s="68"/>
      <c r="K4" s="68"/>
      <c r="L4" s="4" t="s">
        <v>79</v>
      </c>
      <c r="M4" s="4"/>
      <c r="N4" s="4"/>
      <c r="O4" s="4"/>
    </row>
    <row r="5" customFormat="false" ht="17.1" hidden="false" customHeight="true" outlineLevel="0" collapsed="false">
      <c r="A5" s="70"/>
      <c r="B5" s="70"/>
      <c r="C5" s="70"/>
      <c r="D5" s="70"/>
      <c r="E5" s="70"/>
      <c r="F5" s="70"/>
      <c r="G5" s="70"/>
      <c r="H5" s="70"/>
      <c r="I5" s="70"/>
      <c r="J5" s="70"/>
      <c r="K5" s="70"/>
      <c r="L5" s="70"/>
      <c r="M5" s="70"/>
      <c r="N5" s="70"/>
      <c r="O5" s="70"/>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33.95" hidden="false" customHeight="true" outlineLevel="0" collapsed="false">
      <c r="A13" s="7"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2</v>
      </c>
      <c r="E13" s="79" t="n">
        <v>5</v>
      </c>
      <c r="F13" s="79" t="n">
        <v>5</v>
      </c>
      <c r="G13" s="79" t="n">
        <v>13</v>
      </c>
      <c r="H13" s="79" t="n">
        <v>17</v>
      </c>
      <c r="I13" s="79" t="n">
        <v>13</v>
      </c>
      <c r="J13" s="79"/>
      <c r="K13" s="79"/>
      <c r="L13" s="79"/>
      <c r="M13" s="79"/>
      <c r="N13" s="79"/>
      <c r="O13" s="79"/>
    </row>
    <row r="14" customFormat="false" ht="33.95" hidden="false" customHeight="true" outlineLevel="0" collapsed="false">
      <c r="A14" s="7"/>
      <c r="B14" s="20" t="str">
        <f aca="false">Identificación!E16</f>
        <v>Número de asistencias a las actividades artísticas del mes</v>
      </c>
      <c r="C14" s="78" t="str">
        <f aca="false">Identificación!D16</f>
        <v>b</v>
      </c>
      <c r="D14" s="79" t="n">
        <v>1278</v>
      </c>
      <c r="E14" s="79" t="n">
        <v>5368</v>
      </c>
      <c r="F14" s="79" t="n">
        <v>6051</v>
      </c>
      <c r="G14" s="79" t="n">
        <v>7439</v>
      </c>
      <c r="H14" s="79" t="n">
        <v>9436</v>
      </c>
      <c r="I14" s="79" t="n">
        <v>5155</v>
      </c>
      <c r="J14" s="79"/>
      <c r="K14" s="79"/>
      <c r="L14" s="79"/>
      <c r="M14" s="79"/>
      <c r="N14" s="79"/>
      <c r="O14" s="79"/>
    </row>
    <row r="15" customFormat="false" ht="33.95" hidden="false" customHeight="true" outlineLevel="0" collapsed="false">
      <c r="A15" s="7"/>
      <c r="B15" s="20" t="str">
        <f aca="false">Identificación!E18</f>
        <v>Aforo total autorizado para las actividades artísticas del mes</v>
      </c>
      <c r="C15" s="78" t="str">
        <f aca="false">Identificación!D18</f>
        <v>c</v>
      </c>
      <c r="D15" s="79" t="n">
        <v>1695</v>
      </c>
      <c r="E15" s="79" t="n">
        <v>7089</v>
      </c>
      <c r="F15" s="79" t="n">
        <v>7782</v>
      </c>
      <c r="G15" s="79" t="n">
        <v>17060</v>
      </c>
      <c r="H15" s="79" t="n">
        <v>19318</v>
      </c>
      <c r="I15" s="79" t="n">
        <v>10459</v>
      </c>
      <c r="J15" s="79"/>
      <c r="K15" s="79"/>
      <c r="L15" s="79"/>
      <c r="M15" s="79"/>
      <c r="N15" s="79"/>
      <c r="O15" s="79"/>
    </row>
    <row r="16" customFormat="false" ht="33.95" hidden="false" customHeight="true" outlineLevel="0" collapsed="false">
      <c r="A16" s="7" t="str">
        <f aca="false">Identificación!B25</f>
        <v>3.1 Sostenibilidad Económica</v>
      </c>
      <c r="B16" s="20" t="str">
        <f aca="false">Identificación!E25</f>
        <v>Ingresos generados por programación propia del mes</v>
      </c>
      <c r="C16" s="78" t="str">
        <f aca="false">Identificación!D25</f>
        <v>a</v>
      </c>
      <c r="D16" s="90" t="n">
        <v>0</v>
      </c>
      <c r="E16" s="90" t="n">
        <v>0</v>
      </c>
      <c r="F16" s="90" t="n">
        <v>0</v>
      </c>
      <c r="G16" s="90" t="n">
        <v>19199459</v>
      </c>
      <c r="H16" s="90" t="n">
        <v>147172218</v>
      </c>
      <c r="I16" s="90" t="n">
        <v>56761161</v>
      </c>
      <c r="J16" s="90" t="n">
        <v>0</v>
      </c>
      <c r="K16" s="90" t="n">
        <v>0</v>
      </c>
      <c r="L16" s="90" t="n">
        <v>0</v>
      </c>
      <c r="M16" s="90" t="n">
        <v>0</v>
      </c>
      <c r="N16" s="90" t="n">
        <v>0</v>
      </c>
      <c r="O16" s="90" t="n">
        <v>0</v>
      </c>
    </row>
    <row r="17" customFormat="false" ht="33.95" hidden="false" customHeight="true" outlineLevel="0" collapsed="false">
      <c r="A17" s="7"/>
      <c r="B17" s="20" t="str">
        <f aca="false">Identificación!E26</f>
        <v>Ingresos generados por coproducciones del mes</v>
      </c>
      <c r="C17" s="78" t="str">
        <f aca="false">Identificación!D26</f>
        <v>b</v>
      </c>
      <c r="D17" s="90" t="n">
        <v>0</v>
      </c>
      <c r="E17" s="90" t="n">
        <v>0</v>
      </c>
      <c r="F17" s="90" t="n">
        <v>25906254</v>
      </c>
      <c r="G17" s="90" t="n">
        <v>28827531</v>
      </c>
      <c r="H17" s="90" t="n">
        <v>0</v>
      </c>
      <c r="I17" s="90" t="n">
        <v>6324045</v>
      </c>
      <c r="J17" s="90" t="n">
        <v>0</v>
      </c>
      <c r="K17" s="90" t="n">
        <v>0</v>
      </c>
      <c r="L17" s="90" t="n">
        <v>0</v>
      </c>
      <c r="M17" s="90" t="n">
        <v>0</v>
      </c>
      <c r="N17" s="90" t="n">
        <v>0</v>
      </c>
      <c r="O17" s="90" t="n">
        <v>0</v>
      </c>
    </row>
    <row r="18" customFormat="false" ht="33.95" hidden="false" customHeight="true" outlineLevel="0" collapsed="false">
      <c r="A18" s="7"/>
      <c r="B18" s="20" t="str">
        <f aca="false">Identificación!E27</f>
        <v>Ingresos por otros conceptos del mes (arrendamientos, alquileres, comodatos, etc)</v>
      </c>
      <c r="C18" s="78" t="str">
        <f aca="false">Identificación!D27</f>
        <v>c</v>
      </c>
      <c r="D18" s="90" t="n">
        <v>12326460</v>
      </c>
      <c r="E18" s="90" t="n">
        <v>48596874</v>
      </c>
      <c r="F18" s="90" t="n">
        <v>85112467</v>
      </c>
      <c r="G18" s="90" t="n">
        <v>63164351</v>
      </c>
      <c r="H18" s="90" t="n">
        <v>59768598</v>
      </c>
      <c r="I18" s="90" t="n">
        <v>49932168</v>
      </c>
      <c r="J18" s="90" t="n">
        <v>0</v>
      </c>
      <c r="K18" s="90" t="n">
        <v>0</v>
      </c>
      <c r="L18" s="90" t="n">
        <v>0</v>
      </c>
      <c r="M18" s="90" t="n">
        <v>0</v>
      </c>
      <c r="N18" s="90" t="n">
        <v>0</v>
      </c>
      <c r="O18" s="90" t="n">
        <v>0</v>
      </c>
    </row>
    <row r="19" customFormat="false" ht="33.95" hidden="false" customHeight="true" outlineLevel="0" collapsed="false">
      <c r="A19" s="7"/>
      <c r="B19" s="20" t="str">
        <f aca="false">Identificación!E28</f>
        <v>Valor de aportes monetarios por alianzas, patrocinios y otros conceptos del mes</v>
      </c>
      <c r="C19" s="78" t="str">
        <f aca="false">Identificación!D28</f>
        <v>d</v>
      </c>
      <c r="D19" s="90" t="n">
        <v>0</v>
      </c>
      <c r="E19" s="90" t="n">
        <v>0</v>
      </c>
      <c r="F19" s="90" t="n">
        <v>0</v>
      </c>
      <c r="G19" s="90" t="n">
        <v>0</v>
      </c>
      <c r="H19" s="90" t="n">
        <v>0</v>
      </c>
      <c r="I19" s="90" t="n">
        <v>0</v>
      </c>
      <c r="J19" s="90" t="n">
        <v>0</v>
      </c>
      <c r="K19" s="90" t="n">
        <v>0</v>
      </c>
      <c r="L19" s="90" t="n">
        <v>0</v>
      </c>
      <c r="M19" s="90" t="n">
        <v>0</v>
      </c>
      <c r="N19" s="90" t="n">
        <v>0</v>
      </c>
      <c r="O19" s="90" t="n">
        <v>0</v>
      </c>
      <c r="Q19" s="91"/>
    </row>
    <row r="20" customFormat="false" ht="33.95" hidden="false" customHeight="true" outlineLevel="0" collapsed="false">
      <c r="A20" s="7"/>
      <c r="B20" s="20" t="str">
        <f aca="false">Identificación!E30</f>
        <v>Valor de otros aportes (no monetarios) por alianzas, patrocinios y otros conceptos del mes</v>
      </c>
      <c r="C20" s="78" t="str">
        <f aca="false">Identificación!D30</f>
        <v>e</v>
      </c>
      <c r="D20" s="90" t="n">
        <v>0</v>
      </c>
      <c r="E20" s="90" t="n">
        <v>0</v>
      </c>
      <c r="F20" s="90" t="n">
        <v>0</v>
      </c>
      <c r="G20" s="90" t="n">
        <v>30000000</v>
      </c>
      <c r="H20" s="90" t="n">
        <v>4000000</v>
      </c>
      <c r="I20" s="90" t="n">
        <v>0</v>
      </c>
      <c r="J20" s="90" t="n">
        <v>0</v>
      </c>
      <c r="K20" s="90" t="n">
        <v>0</v>
      </c>
      <c r="L20" s="90" t="n">
        <v>0</v>
      </c>
      <c r="M20" s="90" t="n">
        <v>0</v>
      </c>
      <c r="N20" s="90" t="n">
        <v>0</v>
      </c>
      <c r="O20" s="90" t="n">
        <v>0</v>
      </c>
    </row>
    <row r="21" customFormat="false" ht="17.1" hidden="false" customHeight="true" outlineLevel="0" collapsed="false">
      <c r="A21" s="92"/>
      <c r="B21" s="92"/>
      <c r="C21" s="92"/>
      <c r="D21" s="92"/>
      <c r="E21" s="92"/>
      <c r="F21" s="92"/>
      <c r="G21" s="92"/>
      <c r="H21" s="92"/>
      <c r="I21" s="92"/>
      <c r="J21" s="92"/>
      <c r="K21" s="92"/>
      <c r="L21" s="92"/>
      <c r="M21" s="92"/>
      <c r="N21" s="92"/>
      <c r="O21" s="92"/>
      <c r="Q21" s="91"/>
    </row>
    <row r="22" customFormat="false" ht="17.1" hidden="false" customHeight="true" outlineLevel="0" collapsed="false">
      <c r="A22" s="84" t="s">
        <v>104</v>
      </c>
      <c r="B22" s="84"/>
      <c r="C22" s="84"/>
      <c r="D22" s="84"/>
      <c r="E22" s="84"/>
      <c r="F22" s="84"/>
      <c r="G22" s="84"/>
      <c r="H22" s="84"/>
      <c r="I22" s="84"/>
      <c r="J22" s="84"/>
      <c r="K22" s="84"/>
      <c r="L22" s="84"/>
      <c r="M22" s="84"/>
      <c r="N22" s="84"/>
      <c r="O22" s="84"/>
      <c r="Q22" s="93"/>
    </row>
    <row r="23" customFormat="false" ht="17.1" hidden="false" customHeight="true" outlineLevel="0" collapsed="false">
      <c r="A23" s="94" t="s">
        <v>102</v>
      </c>
      <c r="B23" s="94"/>
      <c r="C23" s="94"/>
      <c r="D23" s="95" t="s">
        <v>89</v>
      </c>
      <c r="E23" s="95" t="s">
        <v>90</v>
      </c>
      <c r="F23" s="95" t="s">
        <v>91</v>
      </c>
      <c r="G23" s="95" t="s">
        <v>92</v>
      </c>
      <c r="H23" s="95" t="s">
        <v>93</v>
      </c>
      <c r="I23" s="95" t="s">
        <v>94</v>
      </c>
      <c r="J23" s="95" t="s">
        <v>95</v>
      </c>
      <c r="K23" s="95" t="s">
        <v>96</v>
      </c>
      <c r="L23" s="95" t="s">
        <v>103</v>
      </c>
      <c r="M23" s="95" t="s">
        <v>98</v>
      </c>
      <c r="N23" s="95" t="s">
        <v>99</v>
      </c>
      <c r="O23" s="95" t="s">
        <v>100</v>
      </c>
      <c r="Q23" s="93"/>
    </row>
    <row r="24" customFormat="false" ht="17.1" hidden="false" customHeight="true" outlineLevel="0" collapsed="false">
      <c r="A24" s="96" t="str">
        <f aca="false">Identificación!I15</f>
        <v>Avance meta de actividades artísticas (2019)</v>
      </c>
      <c r="B24" s="97"/>
      <c r="C24" s="87" t="n">
        <v>1100</v>
      </c>
      <c r="D24" s="88" t="n">
        <f aca="false">SUM($D$13:D13)/$C$24</f>
        <v>0.00181818181818182</v>
      </c>
      <c r="E24" s="88" t="n">
        <f aca="false">SUM($D$13:E13)/$C$24</f>
        <v>0.00636363636363636</v>
      </c>
      <c r="F24" s="88" t="n">
        <f aca="false">SUM($D$13:F13)/$C$24</f>
        <v>0.0109090909090909</v>
      </c>
      <c r="G24" s="88" t="n">
        <f aca="false">SUM($D$13:G13)/$C$24</f>
        <v>0.0227272727272727</v>
      </c>
      <c r="H24" s="88" t="n">
        <f aca="false">SUM($D$13:H13)/$C$24</f>
        <v>0.0381818181818182</v>
      </c>
      <c r="I24" s="88" t="n">
        <f aca="false">SUM($D$13:I13)/$C$24</f>
        <v>0.05</v>
      </c>
      <c r="J24" s="88" t="n">
        <f aca="false">SUM($D$13:J13)/$C$24</f>
        <v>0.05</v>
      </c>
      <c r="K24" s="88" t="n">
        <f aca="false">SUM($D$13:K13)/$C$24</f>
        <v>0.05</v>
      </c>
      <c r="L24" s="88" t="n">
        <f aca="false">SUM($D$13:L13)/$C$24</f>
        <v>0.05</v>
      </c>
      <c r="M24" s="88" t="n">
        <f aca="false">SUM($D$13:M13)/$C$24</f>
        <v>0.05</v>
      </c>
      <c r="N24" s="88" t="n">
        <f aca="false">SUM($D$13:N13)/$C$24</f>
        <v>0.05</v>
      </c>
      <c r="O24" s="88" t="n">
        <f aca="false">SUM($D$13:O13)/$C$24</f>
        <v>0.05</v>
      </c>
    </row>
    <row r="25" customFormat="false" ht="17.1" hidden="false" customHeight="true" outlineLevel="0" collapsed="false">
      <c r="A25" s="96" t="str">
        <f aca="false">Identificación!I16</f>
        <v>Avance meta de asistencias (2019)</v>
      </c>
      <c r="B25" s="97"/>
      <c r="C25" s="87" t="n">
        <v>400000</v>
      </c>
      <c r="D25" s="88" t="n">
        <f aca="false">SUM($D$14:D14)/$C$25</f>
        <v>0.003195</v>
      </c>
      <c r="E25" s="88" t="n">
        <f aca="false">SUM($D$14:E14)/$C$25</f>
        <v>0.016615</v>
      </c>
      <c r="F25" s="88" t="n">
        <f aca="false">SUM($D$14:F14)/$C$25</f>
        <v>0.0317425</v>
      </c>
      <c r="G25" s="88" t="n">
        <f aca="false">SUM($D$14:G14)/$C$25</f>
        <v>0.05034</v>
      </c>
      <c r="H25" s="88" t="n">
        <f aca="false">SUM($D$14:H14)/$C$25</f>
        <v>0.07393</v>
      </c>
      <c r="I25" s="88" t="n">
        <f aca="false">SUM($D$14:I14)/$C$25</f>
        <v>0.0868175</v>
      </c>
      <c r="J25" s="88" t="n">
        <f aca="false">SUM($D$14:J14)/$C$25</f>
        <v>0.0868175</v>
      </c>
      <c r="K25" s="88" t="n">
        <f aca="false">SUM($D$14:K14)/$C$25</f>
        <v>0.0868175</v>
      </c>
      <c r="L25" s="88" t="n">
        <f aca="false">SUM($D$14:L14)/$C$25</f>
        <v>0.0868175</v>
      </c>
      <c r="M25" s="88" t="n">
        <f aca="false">SUM($D$14:M14)/$C$25</f>
        <v>0.0868175</v>
      </c>
      <c r="N25" s="88" t="n">
        <f aca="false">SUM($D$14:N14)/$C$25</f>
        <v>0.0868175</v>
      </c>
      <c r="O25" s="88" t="n">
        <f aca="false">SUM($D$14:O14)/$C$25</f>
        <v>0.0868175</v>
      </c>
    </row>
    <row r="26" customFormat="false" ht="17.1" hidden="false" customHeight="true" outlineLevel="0" collapsed="false">
      <c r="A26" s="96" t="str">
        <f aca="false">Identificación!I17</f>
        <v>Nivel de ocupación mensual de los escenarios</v>
      </c>
      <c r="B26" s="96"/>
      <c r="C26" s="96"/>
      <c r="D26" s="88" t="n">
        <f aca="false">IFERROR(D14/D15,0)</f>
        <v>0.753982300884956</v>
      </c>
      <c r="E26" s="88" t="n">
        <f aca="false">IFERROR(E14/E15,0)</f>
        <v>0.75722951050924</v>
      </c>
      <c r="F26" s="88" t="n">
        <f aca="false">IFERROR(F14/F15,0)</f>
        <v>0.777563608326908</v>
      </c>
      <c r="G26" s="88" t="n">
        <f aca="false">IFERROR(G14/G15,0)</f>
        <v>0.436049237983587</v>
      </c>
      <c r="H26" s="88" t="n">
        <f aca="false">IFERROR(H14/H15,0)</f>
        <v>0.48845636194223</v>
      </c>
      <c r="I26" s="88" t="n">
        <f aca="false">IFERROR(I14/I15,0)</f>
        <v>0.492876948082991</v>
      </c>
      <c r="J26" s="88" t="n">
        <f aca="false">IFERROR(J14/J15,0)</f>
        <v>0</v>
      </c>
      <c r="K26" s="88" t="n">
        <f aca="false">IFERROR(K14/K15,0)</f>
        <v>0</v>
      </c>
      <c r="L26" s="88" t="n">
        <f aca="false">IFERROR(L14/L15,0)</f>
        <v>0</v>
      </c>
      <c r="M26" s="88" t="n">
        <f aca="false">IFERROR(M14/M15,0)</f>
        <v>0</v>
      </c>
      <c r="N26" s="88" t="n">
        <f aca="false">IFERROR(N14/N15,0)</f>
        <v>0</v>
      </c>
      <c r="O26" s="88" t="n">
        <f aca="false">IFERROR(O14/O15,0)</f>
        <v>0</v>
      </c>
    </row>
    <row r="27" customFormat="false" ht="17.1" hidden="false" customHeight="true" outlineLevel="0" collapsed="false">
      <c r="A27" s="96" t="str">
        <f aca="false">Identificación!I25</f>
        <v>Avance de cumplimiento de la meta de recaudo</v>
      </c>
      <c r="B27" s="97"/>
      <c r="C27" s="89" t="n">
        <v>2150000000</v>
      </c>
      <c r="D27" s="88" t="n">
        <f aca="false">SUM($D$16:D19)/$C$27</f>
        <v>0.00573323720930233</v>
      </c>
      <c r="E27" s="88" t="n">
        <f aca="false">SUM($D$16:E19)/$C$27</f>
        <v>0.0283364344186046</v>
      </c>
      <c r="F27" s="88" t="n">
        <f aca="false">SUM($D$16:F19)/$C$27</f>
        <v>0.0799730488372093</v>
      </c>
      <c r="G27" s="88" t="n">
        <f aca="false">SUM($D$16:G19)/$C$27</f>
        <v>0.131689951627907</v>
      </c>
      <c r="H27" s="88" t="n">
        <f aca="false">SUM($D$16:H19)/$C$27</f>
        <v>0.227941493953488</v>
      </c>
      <c r="I27" s="88" t="n">
        <f aca="false">SUM($D$16:I19)/$C$27</f>
        <v>0.280507714418605</v>
      </c>
      <c r="J27" s="88" t="n">
        <f aca="false">SUM($D$16:J19)/$C$27</f>
        <v>0.280507714418605</v>
      </c>
      <c r="K27" s="88" t="n">
        <f aca="false">SUM($D$16:K19)/$C$27</f>
        <v>0.280507714418605</v>
      </c>
      <c r="L27" s="88" t="n">
        <f aca="false">SUM($D$16:L19)/$C$27</f>
        <v>0.280507714418605</v>
      </c>
      <c r="M27" s="88" t="n">
        <f aca="false">SUM($D$16:M19)/$C$27</f>
        <v>0.280507714418605</v>
      </c>
      <c r="N27" s="88" t="n">
        <f aca="false">SUM($D$16:N19)/$C$27</f>
        <v>0.280507714418605</v>
      </c>
      <c r="O27" s="88" t="n">
        <f aca="false">SUM($D$16:O19)/$C$27</f>
        <v>0.280507714418605</v>
      </c>
    </row>
    <row r="28" customFormat="false" ht="17.1" hidden="false" customHeight="true" outlineLevel="0" collapsed="false">
      <c r="A28" s="4" t="str">
        <f aca="false">Identificación!I29</f>
        <v>Porcentaje de participación de otros aportes monetarios</v>
      </c>
      <c r="B28" s="4"/>
      <c r="C28" s="4"/>
      <c r="D28" s="88" t="n">
        <f aca="false">IFERROR(D19/SUM(D16:D19),0)</f>
        <v>0</v>
      </c>
      <c r="E28" s="88" t="n">
        <f aca="false">IFERROR(E19/SUM(E16:E19),0)</f>
        <v>0</v>
      </c>
      <c r="F28" s="88" t="n">
        <f aca="false">IFERROR(F19/SUM(F16:F19),0)</f>
        <v>0</v>
      </c>
      <c r="G28" s="88" t="n">
        <f aca="false">IFERROR(G19/SUM(G16:G19),0)</f>
        <v>0</v>
      </c>
      <c r="H28" s="88" t="n">
        <f aca="false">IFERROR(H19/SUM(H16:H19),0)</f>
        <v>0</v>
      </c>
      <c r="I28" s="88" t="n">
        <f aca="false">IFERROR(I19/SUM(I16:I19),0)</f>
        <v>0</v>
      </c>
      <c r="J28" s="88" t="n">
        <f aca="false">IFERROR(J19/SUM(J16:J19),0)</f>
        <v>0</v>
      </c>
      <c r="K28" s="88" t="n">
        <f aca="false">IFERROR(K19/SUM(K16:K19),0)</f>
        <v>0</v>
      </c>
      <c r="L28" s="88" t="n">
        <f aca="false">IFERROR(L19/SUM(L16:L19),0)</f>
        <v>0</v>
      </c>
      <c r="M28" s="88" t="n">
        <f aca="false">IFERROR(M19/SUM(M16:M19),0)</f>
        <v>0</v>
      </c>
      <c r="N28" s="88" t="n">
        <f aca="false">IFERROR(N19/SUM(N16:N19),0)</f>
        <v>0</v>
      </c>
      <c r="O28" s="88" t="n">
        <f aca="false">IFERROR(O19/SUM(O16:O19),0)</f>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14"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sheetPr filterMode="false">
    <tabColor rgb="FFEAD1DC"/>
    <pageSetUpPr fitToPage="false"/>
  </sheetPr>
  <dimension ref="A1:O26"/>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0" width="20.86"/>
    <col collapsed="false" customWidth="true" hidden="false" outlineLevel="0" max="2" min="2" style="0" width="37.99"/>
    <col collapsed="false" customWidth="true" hidden="false" outlineLevel="0" max="3" min="3" style="0" width="13.86"/>
    <col collapsed="false" customWidth="false" hidden="false" outlineLevel="0" max="4" min="4" style="0" width="11.42"/>
    <col collapsed="false" customWidth="true" hidden="false" outlineLevel="0" max="5" min="5" style="0" width="11.86"/>
    <col collapsed="false" customWidth="false" hidden="false" outlineLevel="0" max="7" min="6" style="0" width="11.42"/>
    <col collapsed="false" customWidth="true" hidden="false" outlineLevel="0" max="8" min="8" style="0" width="11.86"/>
    <col collapsed="false" customWidth="false" hidden="false" outlineLevel="0" max="15" min="9" style="0" width="11.42"/>
    <col collapsed="false" customWidth="true" hidden="false" outlineLevel="0" max="1025" min="16" style="0" width="14.43"/>
  </cols>
  <sheetData>
    <row r="1" customFormat="false" ht="17.1" hidden="false" customHeight="true" outlineLevel="0" collapsed="false">
      <c r="A1" s="98"/>
      <c r="B1" s="98"/>
      <c r="C1" s="98"/>
      <c r="D1" s="3" t="s">
        <v>0</v>
      </c>
      <c r="E1" s="3"/>
      <c r="F1" s="3"/>
      <c r="G1" s="3"/>
      <c r="H1" s="3"/>
      <c r="I1" s="3"/>
      <c r="J1" s="3"/>
      <c r="K1" s="3"/>
      <c r="L1" s="4" t="s">
        <v>76</v>
      </c>
      <c r="M1" s="4"/>
      <c r="N1" s="4"/>
      <c r="O1" s="4"/>
    </row>
    <row r="2" customFormat="false" ht="17.1" hidden="false" customHeight="true" outlineLevel="0" collapsed="false">
      <c r="A2" s="98"/>
      <c r="B2" s="98"/>
      <c r="C2" s="98"/>
      <c r="D2" s="3"/>
      <c r="E2" s="3"/>
      <c r="F2" s="3"/>
      <c r="G2" s="3"/>
      <c r="H2" s="3"/>
      <c r="I2" s="3"/>
      <c r="J2" s="3"/>
      <c r="K2" s="3"/>
      <c r="L2" s="4" t="s">
        <v>77</v>
      </c>
      <c r="M2" s="4"/>
      <c r="N2" s="4"/>
      <c r="O2" s="4"/>
    </row>
    <row r="3" s="101" customFormat="true" ht="17.1" hidden="false" customHeight="true" outlineLevel="0" collapsed="false">
      <c r="A3" s="98"/>
      <c r="B3" s="98"/>
      <c r="C3" s="98"/>
      <c r="D3" s="68" t="s">
        <v>3</v>
      </c>
      <c r="E3" s="68"/>
      <c r="F3" s="68"/>
      <c r="G3" s="68"/>
      <c r="H3" s="68"/>
      <c r="I3" s="68"/>
      <c r="J3" s="68"/>
      <c r="K3" s="68"/>
      <c r="L3" s="96" t="s">
        <v>78</v>
      </c>
      <c r="M3" s="99"/>
      <c r="N3" s="99"/>
      <c r="O3" s="100"/>
    </row>
    <row r="4" customFormat="false" ht="17.1" hidden="false" customHeight="true" outlineLevel="0" collapsed="false">
      <c r="A4" s="98"/>
      <c r="B4" s="98"/>
      <c r="C4" s="98"/>
      <c r="D4" s="68"/>
      <c r="E4" s="68"/>
      <c r="F4" s="68"/>
      <c r="G4" s="68"/>
      <c r="H4" s="68"/>
      <c r="I4" s="68"/>
      <c r="J4" s="68"/>
      <c r="K4" s="68"/>
      <c r="L4" s="4" t="s">
        <v>105</v>
      </c>
      <c r="M4" s="4"/>
      <c r="N4" s="4"/>
      <c r="O4" s="4"/>
    </row>
    <row r="5" customFormat="false" ht="17.1" hidden="false" customHeight="true" outlineLevel="0" collapsed="false">
      <c r="A5" s="5"/>
      <c r="B5" s="5"/>
      <c r="C5" s="5"/>
      <c r="D5" s="5"/>
      <c r="E5" s="5"/>
      <c r="F5" s="5"/>
      <c r="G5" s="5"/>
      <c r="H5" s="5"/>
      <c r="I5" s="5"/>
      <c r="J5" s="5"/>
      <c r="K5" s="5"/>
      <c r="L5" s="5"/>
      <c r="M5" s="5"/>
      <c r="N5" s="5"/>
      <c r="O5" s="5"/>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33.95" hidden="false" customHeight="true" outlineLevel="0" collapsed="false">
      <c r="A13" s="7"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0</v>
      </c>
      <c r="E13" s="79" t="n">
        <v>2</v>
      </c>
      <c r="F13" s="79" t="n">
        <v>4</v>
      </c>
      <c r="G13" s="79" t="n">
        <v>3</v>
      </c>
      <c r="H13" s="79" t="n">
        <v>7</v>
      </c>
      <c r="I13" s="79" t="n">
        <v>4</v>
      </c>
      <c r="J13" s="79"/>
      <c r="K13" s="79"/>
      <c r="L13" s="79"/>
      <c r="M13" s="79"/>
      <c r="N13" s="79"/>
      <c r="O13" s="79"/>
    </row>
    <row r="14" customFormat="false" ht="33.95" hidden="false" customHeight="true" outlineLevel="0" collapsed="false">
      <c r="A14" s="7"/>
      <c r="B14" s="20" t="str">
        <f aca="false">Identificación!E16</f>
        <v>Número de asistencias a las actividades artísticas del mes</v>
      </c>
      <c r="C14" s="78" t="str">
        <f aca="false">Identificación!D16</f>
        <v>b</v>
      </c>
      <c r="D14" s="79" t="n">
        <v>0</v>
      </c>
      <c r="E14" s="79" t="n">
        <v>2326</v>
      </c>
      <c r="F14" s="79" t="n">
        <v>930</v>
      </c>
      <c r="G14" s="79" t="n">
        <v>1872</v>
      </c>
      <c r="H14" s="79" t="n">
        <v>3209</v>
      </c>
      <c r="I14" s="79" t="n">
        <v>621</v>
      </c>
      <c r="J14" s="79"/>
      <c r="K14" s="79"/>
      <c r="L14" s="79"/>
      <c r="M14" s="79"/>
      <c r="N14" s="79"/>
      <c r="O14" s="79"/>
    </row>
    <row r="15" customFormat="false" ht="33.95" hidden="false" customHeight="true" outlineLevel="0" collapsed="false">
      <c r="A15" s="7"/>
      <c r="B15" s="20" t="str">
        <f aca="false">Identificación!E18</f>
        <v>Aforo total autorizado para las actividades artísticas del mes</v>
      </c>
      <c r="C15" s="78" t="str">
        <f aca="false">Identificación!D18</f>
        <v>c</v>
      </c>
      <c r="D15" s="79" t="n">
        <v>0</v>
      </c>
      <c r="E15" s="79" t="n">
        <v>4550</v>
      </c>
      <c r="F15" s="79" t="n">
        <v>1037</v>
      </c>
      <c r="G15" s="79" t="n">
        <v>3367</v>
      </c>
      <c r="H15" s="79" t="n">
        <v>7183</v>
      </c>
      <c r="I15" s="79" t="n">
        <v>621</v>
      </c>
      <c r="J15" s="79"/>
      <c r="K15" s="79"/>
      <c r="L15" s="79"/>
      <c r="M15" s="79"/>
      <c r="N15" s="79"/>
      <c r="O15" s="79"/>
    </row>
    <row r="16" customFormat="false" ht="33.95" hidden="false" customHeight="true" outlineLevel="0" collapsed="false">
      <c r="A16" s="7" t="str">
        <f aca="false">Identificación!B25</f>
        <v>3.1 Sostenibilidad Económica</v>
      </c>
      <c r="B16" s="20" t="str">
        <f aca="false">Identificación!E25</f>
        <v>Ingresos generados por programación propia del mes</v>
      </c>
      <c r="C16" s="78" t="str">
        <f aca="false">Identificación!D25</f>
        <v>a</v>
      </c>
      <c r="D16" s="90" t="n">
        <v>0</v>
      </c>
      <c r="E16" s="90" t="n">
        <v>0</v>
      </c>
      <c r="F16" s="90" t="n">
        <v>0</v>
      </c>
      <c r="G16" s="90" t="n">
        <v>0</v>
      </c>
      <c r="H16" s="90" t="n">
        <v>0</v>
      </c>
      <c r="I16" s="90" t="n">
        <v>0</v>
      </c>
      <c r="J16" s="90" t="n">
        <v>0</v>
      </c>
      <c r="K16" s="90" t="n">
        <v>0</v>
      </c>
      <c r="L16" s="90" t="n">
        <v>0</v>
      </c>
      <c r="M16" s="90" t="n">
        <v>0</v>
      </c>
      <c r="N16" s="90" t="n">
        <v>0</v>
      </c>
      <c r="O16" s="90" t="n">
        <v>0</v>
      </c>
    </row>
    <row r="17" customFormat="false" ht="33" hidden="false" customHeight="false" outlineLevel="0" collapsed="false">
      <c r="A17" s="7"/>
      <c r="B17" s="20" t="str">
        <f aca="false">Identificación!E26</f>
        <v>Ingresos generados por coproducciones del mes</v>
      </c>
      <c r="C17" s="78" t="str">
        <f aca="false">Identificación!D26</f>
        <v>b</v>
      </c>
      <c r="D17" s="90" t="n">
        <v>0</v>
      </c>
      <c r="E17" s="90" t="n">
        <v>0</v>
      </c>
      <c r="F17" s="90" t="n">
        <v>0</v>
      </c>
      <c r="G17" s="90" t="n">
        <v>0</v>
      </c>
      <c r="H17" s="90" t="n">
        <v>0</v>
      </c>
      <c r="I17" s="90" t="n">
        <v>0</v>
      </c>
      <c r="J17" s="90" t="n">
        <v>0</v>
      </c>
      <c r="K17" s="90" t="n">
        <v>0</v>
      </c>
      <c r="L17" s="90" t="n">
        <v>0</v>
      </c>
      <c r="M17" s="90" t="n">
        <v>0</v>
      </c>
      <c r="N17" s="90" t="n">
        <v>0</v>
      </c>
      <c r="O17" s="90" t="n">
        <v>0</v>
      </c>
    </row>
    <row r="18" customFormat="false" ht="33.95" hidden="false" customHeight="true" outlineLevel="0" collapsed="false">
      <c r="A18" s="7"/>
      <c r="B18" s="20" t="str">
        <f aca="false">Identificación!E27</f>
        <v>Ingresos por otros conceptos del mes (arrendamientos, alquileres, comodatos, etc)</v>
      </c>
      <c r="C18" s="78" t="str">
        <f aca="false">Identificación!D27</f>
        <v>c</v>
      </c>
      <c r="D18" s="90" t="n">
        <v>0</v>
      </c>
      <c r="E18" s="90" t="n">
        <v>0</v>
      </c>
      <c r="F18" s="90" t="n">
        <v>0</v>
      </c>
      <c r="G18" s="90" t="n">
        <v>0</v>
      </c>
      <c r="H18" s="90" t="n">
        <v>0</v>
      </c>
      <c r="I18" s="90" t="n">
        <v>0</v>
      </c>
      <c r="J18" s="90" t="n">
        <v>0</v>
      </c>
      <c r="K18" s="90" t="n">
        <v>0</v>
      </c>
      <c r="L18" s="90" t="n">
        <v>0</v>
      </c>
      <c r="M18" s="90" t="n">
        <v>0</v>
      </c>
      <c r="N18" s="90" t="n">
        <v>0</v>
      </c>
      <c r="O18" s="90" t="n">
        <v>0</v>
      </c>
    </row>
    <row r="19" customFormat="false" ht="33.95" hidden="false" customHeight="true" outlineLevel="0" collapsed="false">
      <c r="A19" s="7"/>
      <c r="B19" s="20" t="str">
        <f aca="false">Identificación!E28</f>
        <v>Valor de aportes monetarios por alianzas, patrocinios y otros conceptos del mes</v>
      </c>
      <c r="C19" s="78" t="str">
        <f aca="false">Identificación!D28</f>
        <v>d</v>
      </c>
      <c r="D19" s="90" t="n">
        <v>0</v>
      </c>
      <c r="E19" s="90" t="n">
        <v>0</v>
      </c>
      <c r="F19" s="90" t="n">
        <v>0</v>
      </c>
      <c r="G19" s="90" t="n">
        <v>0</v>
      </c>
      <c r="H19" s="90" t="n">
        <v>0</v>
      </c>
      <c r="I19" s="90" t="n">
        <v>0</v>
      </c>
      <c r="J19" s="90" t="n">
        <v>0</v>
      </c>
      <c r="K19" s="90" t="n">
        <v>0</v>
      </c>
      <c r="L19" s="90" t="n">
        <v>0</v>
      </c>
      <c r="M19" s="90" t="n">
        <v>0</v>
      </c>
      <c r="N19" s="90" t="n">
        <v>0</v>
      </c>
      <c r="O19" s="90" t="n">
        <v>0</v>
      </c>
    </row>
    <row r="20" customFormat="false" ht="33.95" hidden="false" customHeight="true" outlineLevel="0" collapsed="false">
      <c r="A20" s="7"/>
      <c r="B20" s="20" t="str">
        <f aca="false">Identificación!E30</f>
        <v>Valor de otros aportes (no monetarios) por alianzas, patrocinios y otros conceptos del mes</v>
      </c>
      <c r="C20" s="78" t="str">
        <f aca="false">Identificación!D30</f>
        <v>e</v>
      </c>
      <c r="D20" s="90" t="n">
        <v>0</v>
      </c>
      <c r="E20" s="90" t="n">
        <v>186055664</v>
      </c>
      <c r="F20" s="90" t="n">
        <v>0</v>
      </c>
      <c r="G20" s="90" t="n">
        <v>0</v>
      </c>
      <c r="H20" s="90" t="n">
        <v>129311205</v>
      </c>
      <c r="I20" s="90" t="n">
        <v>0</v>
      </c>
      <c r="J20" s="90" t="n">
        <v>0</v>
      </c>
      <c r="K20" s="90" t="n">
        <v>0</v>
      </c>
      <c r="L20" s="90" t="n">
        <v>0</v>
      </c>
      <c r="M20" s="90" t="n">
        <v>0</v>
      </c>
      <c r="N20" s="90" t="n">
        <v>0</v>
      </c>
      <c r="O20" s="90" t="n">
        <v>0</v>
      </c>
    </row>
    <row r="21" customFormat="false" ht="17.1" hidden="false" customHeight="true" outlineLevel="0" collapsed="false">
      <c r="A21" s="92"/>
      <c r="B21" s="92"/>
      <c r="C21" s="92"/>
      <c r="D21" s="92"/>
      <c r="E21" s="92"/>
      <c r="F21" s="92"/>
      <c r="G21" s="92"/>
      <c r="H21" s="92"/>
      <c r="I21" s="92"/>
      <c r="J21" s="92"/>
      <c r="K21" s="92"/>
      <c r="L21" s="92"/>
      <c r="M21" s="92"/>
      <c r="N21" s="92"/>
      <c r="O21" s="92"/>
    </row>
    <row r="22" customFormat="false" ht="17.1" hidden="false" customHeight="true" outlineLevel="0" collapsed="false">
      <c r="A22" s="84" t="s">
        <v>106</v>
      </c>
      <c r="B22" s="84"/>
      <c r="C22" s="84"/>
      <c r="D22" s="84"/>
      <c r="E22" s="84"/>
      <c r="F22" s="84"/>
      <c r="G22" s="84"/>
      <c r="H22" s="84"/>
      <c r="I22" s="84"/>
      <c r="J22" s="84"/>
      <c r="K22" s="84"/>
      <c r="L22" s="84"/>
      <c r="M22" s="84"/>
      <c r="N22" s="84"/>
      <c r="O22" s="84"/>
    </row>
    <row r="23" customFormat="false" ht="17.1" hidden="false" customHeight="true" outlineLevel="0" collapsed="false">
      <c r="A23" s="94" t="s">
        <v>102</v>
      </c>
      <c r="B23" s="94"/>
      <c r="C23" s="94"/>
      <c r="D23" s="95" t="s">
        <v>89</v>
      </c>
      <c r="E23" s="95" t="s">
        <v>90</v>
      </c>
      <c r="F23" s="95" t="s">
        <v>91</v>
      </c>
      <c r="G23" s="95" t="s">
        <v>92</v>
      </c>
      <c r="H23" s="95" t="s">
        <v>93</v>
      </c>
      <c r="I23" s="95" t="s">
        <v>94</v>
      </c>
      <c r="J23" s="95" t="s">
        <v>95</v>
      </c>
      <c r="K23" s="95" t="s">
        <v>96</v>
      </c>
      <c r="L23" s="95" t="s">
        <v>103</v>
      </c>
      <c r="M23" s="95" t="s">
        <v>98</v>
      </c>
      <c r="N23" s="95" t="s">
        <v>99</v>
      </c>
      <c r="O23" s="95" t="s">
        <v>100</v>
      </c>
    </row>
    <row r="24" customFormat="false" ht="17.1" hidden="false" customHeight="true" outlineLevel="0" collapsed="false">
      <c r="A24" s="96" t="str">
        <f aca="false">Identificación!I15</f>
        <v>Avance meta de actividades artísticas (2019)</v>
      </c>
      <c r="B24" s="97"/>
      <c r="C24" s="102" t="n">
        <v>1100</v>
      </c>
      <c r="D24" s="88" t="n">
        <f aca="false">SUM($D$13:D13)/$C$24</f>
        <v>0</v>
      </c>
      <c r="E24" s="88" t="n">
        <f aca="false">SUM($D$13:E13)/$C$24</f>
        <v>0.00181818181818182</v>
      </c>
      <c r="F24" s="88" t="n">
        <f aca="false">SUM($D$13:F13)/$C$24</f>
        <v>0.00545454545454546</v>
      </c>
      <c r="G24" s="88" t="n">
        <f aca="false">SUM($D$13:G13)/$C$24</f>
        <v>0.00818181818181818</v>
      </c>
      <c r="H24" s="88" t="n">
        <f aca="false">SUM($D$13:H13)/$C$24</f>
        <v>0.0145454545454545</v>
      </c>
      <c r="I24" s="88" t="n">
        <f aca="false">SUM($D$13:I13)/$C$24</f>
        <v>0.0181818181818182</v>
      </c>
      <c r="J24" s="88" t="n">
        <f aca="false">SUM($D$13:J13)/$C$24</f>
        <v>0.0181818181818182</v>
      </c>
      <c r="K24" s="88" t="n">
        <f aca="false">SUM($D$13:K13)/$C$24</f>
        <v>0.0181818181818182</v>
      </c>
      <c r="L24" s="88" t="n">
        <f aca="false">SUM($D$13:L13)/$C$24</f>
        <v>0.0181818181818182</v>
      </c>
      <c r="M24" s="88" t="n">
        <f aca="false">SUM($D$13:M13)/$C$24</f>
        <v>0.0181818181818182</v>
      </c>
      <c r="N24" s="88" t="n">
        <f aca="false">SUM($D$13:N13)/$C$24</f>
        <v>0.0181818181818182</v>
      </c>
      <c r="O24" s="88" t="n">
        <f aca="false">SUM($D$13:O13)/$C$24</f>
        <v>0.0181818181818182</v>
      </c>
    </row>
    <row r="25" customFormat="false" ht="17.1" hidden="false" customHeight="true" outlineLevel="0" collapsed="false">
      <c r="A25" s="96" t="str">
        <f aca="false">Identificación!I16</f>
        <v>Avance meta de asistencias (2019)</v>
      </c>
      <c r="B25" s="97"/>
      <c r="C25" s="102" t="n">
        <v>400000</v>
      </c>
      <c r="D25" s="88" t="n">
        <f aca="false">SUM($D$14:D14)/$C$25</f>
        <v>0</v>
      </c>
      <c r="E25" s="88" t="n">
        <f aca="false">SUM($D$14:E14)/$C$25</f>
        <v>0.005815</v>
      </c>
      <c r="F25" s="88" t="n">
        <f aca="false">SUM($D$14:F14)/$C$25</f>
        <v>0.00814</v>
      </c>
      <c r="G25" s="88" t="n">
        <f aca="false">SUM($D$14:G14)/$C$25</f>
        <v>0.01282</v>
      </c>
      <c r="H25" s="88" t="n">
        <f aca="false">SUM($D$14:H14)/$C$25</f>
        <v>0.0208425</v>
      </c>
      <c r="I25" s="88" t="n">
        <f aca="false">SUM($D$14:I14)/$C$25</f>
        <v>0.022395</v>
      </c>
      <c r="J25" s="88" t="n">
        <f aca="false">SUM($D$14:J14)/$C$25</f>
        <v>0.022395</v>
      </c>
      <c r="K25" s="88" t="n">
        <f aca="false">SUM($D$14:K14)/$C$25</f>
        <v>0.022395</v>
      </c>
      <c r="L25" s="88" t="n">
        <f aca="false">SUM($D$14:L14)/$C$25</f>
        <v>0.022395</v>
      </c>
      <c r="M25" s="88" t="n">
        <f aca="false">SUM($D$14:M14)/$C$25</f>
        <v>0.022395</v>
      </c>
      <c r="N25" s="88" t="n">
        <f aca="false">SUM($D$14:N14)/$C$25</f>
        <v>0.022395</v>
      </c>
      <c r="O25" s="88" t="n">
        <f aca="false">SUM($D$14:O14)/$C$25</f>
        <v>0.022395</v>
      </c>
    </row>
    <row r="26" customFormat="false" ht="17.1" hidden="false" customHeight="true" outlineLevel="0" collapsed="false">
      <c r="A26" s="96" t="str">
        <f aca="false">Identificación!I17</f>
        <v>Nivel de ocupación mensual de los escenarios</v>
      </c>
      <c r="B26" s="96"/>
      <c r="C26" s="96"/>
      <c r="D26" s="88" t="n">
        <f aca="false">IFERROR(D14/D15,0)</f>
        <v>0</v>
      </c>
      <c r="E26" s="88" t="n">
        <f aca="false">IFERROR(E14/E15,0)</f>
        <v>0.511208791208791</v>
      </c>
      <c r="F26" s="88" t="n">
        <f aca="false">IFERROR(F14/F15,0)</f>
        <v>0.896817743490839</v>
      </c>
      <c r="G26" s="88" t="n">
        <f aca="false">IFERROR(G14/G15,0)</f>
        <v>0.555984555984556</v>
      </c>
      <c r="H26" s="88" t="n">
        <f aca="false">IFERROR(H14/H15,0)</f>
        <v>0.446749269107615</v>
      </c>
      <c r="I26" s="88" t="n">
        <f aca="false">IFERROR(I14/I15,0)</f>
        <v>1</v>
      </c>
      <c r="J26" s="88" t="n">
        <f aca="false">IFERROR(J14/J15,0)</f>
        <v>0</v>
      </c>
      <c r="K26" s="88" t="n">
        <f aca="false">IFERROR(K14/K15,0)</f>
        <v>0</v>
      </c>
      <c r="L26" s="88" t="n">
        <f aca="false">IFERROR(L14/L15,0)</f>
        <v>0</v>
      </c>
      <c r="M26" s="88" t="n">
        <f aca="false">IFERROR(M14/M15,0)</f>
        <v>0</v>
      </c>
      <c r="N26" s="88" t="n">
        <f aca="false">IFERROR(N14/N15,0)</f>
        <v>0</v>
      </c>
      <c r="O26" s="88" t="n">
        <f aca="false">IFERROR(O14/O15,0)</f>
        <v>0</v>
      </c>
    </row>
  </sheetData>
  <mergeCells count="26">
    <mergeCell ref="A1:C4"/>
    <mergeCell ref="D1:K2"/>
    <mergeCell ref="L1:O1"/>
    <mergeCell ref="L2:O2"/>
    <mergeCell ref="D3:K4"/>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14" scale="7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sheetPr filterMode="false">
    <tabColor rgb="FFEAD1DC"/>
    <pageSetUpPr fitToPage="false"/>
  </sheetPr>
  <dimension ref="A1:O28"/>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0" width="20.86"/>
    <col collapsed="false" customWidth="true" hidden="false" outlineLevel="0" max="2" min="2" style="0" width="37.99"/>
    <col collapsed="false" customWidth="true" hidden="false" outlineLevel="0" max="3" min="3" style="0" width="13.86"/>
    <col collapsed="false" customWidth="false" hidden="false" outlineLevel="0" max="15" min="4" style="0" width="11.42"/>
    <col collapsed="false" customWidth="true" hidden="false" outlineLevel="0" max="1025" min="16" style="0" width="14.43"/>
  </cols>
  <sheetData>
    <row r="1" customFormat="false" ht="17.1" hidden="false" customHeight="true" outlineLevel="0" collapsed="false">
      <c r="A1" s="98"/>
      <c r="B1" s="98"/>
      <c r="C1" s="98"/>
      <c r="D1" s="3" t="s">
        <v>0</v>
      </c>
      <c r="E1" s="3"/>
      <c r="F1" s="3"/>
      <c r="G1" s="3"/>
      <c r="H1" s="3"/>
      <c r="I1" s="3"/>
      <c r="J1" s="3"/>
      <c r="K1" s="3"/>
      <c r="L1" s="4" t="s">
        <v>76</v>
      </c>
      <c r="M1" s="4"/>
      <c r="N1" s="4"/>
      <c r="O1" s="4"/>
    </row>
    <row r="2" customFormat="false" ht="17.1" hidden="false" customHeight="true" outlineLevel="0" collapsed="false">
      <c r="A2" s="98"/>
      <c r="B2" s="98"/>
      <c r="C2" s="98"/>
      <c r="D2" s="3"/>
      <c r="E2" s="3"/>
      <c r="F2" s="3"/>
      <c r="G2" s="3"/>
      <c r="H2" s="3"/>
      <c r="I2" s="3"/>
      <c r="J2" s="3"/>
      <c r="K2" s="3"/>
      <c r="L2" s="4" t="s">
        <v>77</v>
      </c>
      <c r="M2" s="4"/>
      <c r="N2" s="4"/>
      <c r="O2" s="4"/>
    </row>
    <row r="3" s="101" customFormat="true" ht="17.1" hidden="false" customHeight="true" outlineLevel="0" collapsed="false">
      <c r="A3" s="98"/>
      <c r="B3" s="98"/>
      <c r="C3" s="98"/>
      <c r="D3" s="68" t="s">
        <v>3</v>
      </c>
      <c r="E3" s="68"/>
      <c r="F3" s="68"/>
      <c r="G3" s="68"/>
      <c r="H3" s="68"/>
      <c r="I3" s="68"/>
      <c r="J3" s="68"/>
      <c r="K3" s="68"/>
      <c r="L3" s="4" t="s">
        <v>78</v>
      </c>
      <c r="M3" s="4"/>
      <c r="N3" s="4"/>
      <c r="O3" s="4"/>
    </row>
    <row r="4" customFormat="false" ht="17.1" hidden="false" customHeight="true" outlineLevel="0" collapsed="false">
      <c r="A4" s="98"/>
      <c r="B4" s="98"/>
      <c r="C4" s="98"/>
      <c r="D4" s="68"/>
      <c r="E4" s="68"/>
      <c r="F4" s="68"/>
      <c r="G4" s="68"/>
      <c r="H4" s="68"/>
      <c r="I4" s="68"/>
      <c r="J4" s="68"/>
      <c r="K4" s="68"/>
      <c r="L4" s="4" t="s">
        <v>107</v>
      </c>
      <c r="M4" s="4"/>
      <c r="N4" s="4"/>
      <c r="O4" s="4"/>
    </row>
    <row r="5" customFormat="false" ht="17.1" hidden="false" customHeight="true" outlineLevel="0" collapsed="false">
      <c r="A5" s="5"/>
      <c r="B5" s="5"/>
      <c r="C5" s="5"/>
      <c r="D5" s="5"/>
      <c r="E5" s="5"/>
      <c r="F5" s="5"/>
      <c r="G5" s="5"/>
      <c r="H5" s="5"/>
      <c r="I5" s="5"/>
      <c r="J5" s="5"/>
      <c r="K5" s="5"/>
      <c r="L5" s="5"/>
      <c r="M5" s="5"/>
      <c r="N5" s="5"/>
      <c r="O5" s="5"/>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33.95" hidden="false" customHeight="true" outlineLevel="0" collapsed="false">
      <c r="A13" s="7"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0</v>
      </c>
      <c r="E13" s="79" t="n">
        <v>1</v>
      </c>
      <c r="F13" s="79" t="n">
        <v>13</v>
      </c>
      <c r="G13" s="79" t="n">
        <v>15</v>
      </c>
      <c r="H13" s="79" t="n">
        <v>21</v>
      </c>
      <c r="I13" s="79" t="n">
        <v>13</v>
      </c>
      <c r="J13" s="79"/>
      <c r="K13" s="79"/>
      <c r="L13" s="79"/>
      <c r="M13" s="79"/>
      <c r="N13" s="79"/>
      <c r="O13" s="79"/>
    </row>
    <row r="14" customFormat="false" ht="33.95" hidden="false" customHeight="true" outlineLevel="0" collapsed="false">
      <c r="A14" s="7"/>
      <c r="B14" s="20" t="str">
        <f aca="false">Identificación!E16</f>
        <v>Número de asistencias a las actividades artísticas del mes</v>
      </c>
      <c r="C14" s="78" t="str">
        <f aca="false">Identificación!D16</f>
        <v>b</v>
      </c>
      <c r="D14" s="79" t="n">
        <v>0</v>
      </c>
      <c r="E14" s="79" t="n">
        <v>19</v>
      </c>
      <c r="F14" s="79" t="n">
        <v>1367</v>
      </c>
      <c r="G14" s="79" t="n">
        <v>1325</v>
      </c>
      <c r="H14" s="79" t="n">
        <v>1179</v>
      </c>
      <c r="I14" s="79" t="n">
        <v>886</v>
      </c>
      <c r="J14" s="79"/>
      <c r="K14" s="79"/>
      <c r="L14" s="79"/>
      <c r="M14" s="79"/>
      <c r="N14" s="79"/>
      <c r="O14" s="79"/>
    </row>
    <row r="15" customFormat="false" ht="33.95" hidden="false" customHeight="true" outlineLevel="0" collapsed="false">
      <c r="A15" s="7"/>
      <c r="B15" s="20" t="str">
        <f aca="false">Identificación!E18</f>
        <v>Aforo total autorizado para las actividades artísticas del mes</v>
      </c>
      <c r="C15" s="78" t="str">
        <f aca="false">Identificación!D18</f>
        <v>c</v>
      </c>
      <c r="D15" s="79" t="n">
        <v>0</v>
      </c>
      <c r="E15" s="79" t="n">
        <v>40</v>
      </c>
      <c r="F15" s="79" t="n">
        <v>1560</v>
      </c>
      <c r="G15" s="79" t="n">
        <v>1900</v>
      </c>
      <c r="H15" s="79" t="n">
        <v>3310</v>
      </c>
      <c r="I15" s="79" t="n">
        <v>1780</v>
      </c>
      <c r="J15" s="79"/>
      <c r="K15" s="79"/>
      <c r="L15" s="79"/>
      <c r="M15" s="79"/>
      <c r="N15" s="79"/>
      <c r="O15" s="79"/>
    </row>
    <row r="16" customFormat="false" ht="33.95" hidden="false" customHeight="true" outlineLevel="0" collapsed="false">
      <c r="A16" s="7" t="str">
        <f aca="false">Identificación!B25</f>
        <v>3.1 Sostenibilidad Económica</v>
      </c>
      <c r="B16" s="20" t="str">
        <f aca="false">Identificación!E25</f>
        <v>Ingresos generados por programación propia del mes</v>
      </c>
      <c r="C16" s="78" t="str">
        <f aca="false">Identificación!D25</f>
        <v>a</v>
      </c>
      <c r="D16" s="90" t="n">
        <v>0</v>
      </c>
      <c r="E16" s="90" t="n">
        <v>0</v>
      </c>
      <c r="F16" s="90" t="n">
        <v>0</v>
      </c>
      <c r="G16" s="90" t="n">
        <v>7737535</v>
      </c>
      <c r="H16" s="90" t="n">
        <v>6381202</v>
      </c>
      <c r="I16" s="90" t="n">
        <v>2951862</v>
      </c>
      <c r="J16" s="90" t="n">
        <v>0</v>
      </c>
      <c r="K16" s="90" t="n">
        <v>0</v>
      </c>
      <c r="L16" s="90" t="n">
        <v>0</v>
      </c>
      <c r="M16" s="90" t="n">
        <v>0</v>
      </c>
      <c r="N16" s="90" t="n">
        <v>0</v>
      </c>
      <c r="O16" s="90" t="n">
        <v>0</v>
      </c>
    </row>
    <row r="17" customFormat="false" ht="33" hidden="false" customHeight="false" outlineLevel="0" collapsed="false">
      <c r="A17" s="7"/>
      <c r="B17" s="20" t="str">
        <f aca="false">Identificación!E26</f>
        <v>Ingresos generados por coproducciones del mes</v>
      </c>
      <c r="C17" s="78" t="str">
        <f aca="false">Identificación!D26</f>
        <v>b</v>
      </c>
      <c r="D17" s="90" t="n">
        <v>0</v>
      </c>
      <c r="E17" s="90" t="n">
        <v>0</v>
      </c>
      <c r="F17" s="90" t="n">
        <v>0</v>
      </c>
      <c r="G17" s="90" t="n">
        <v>0</v>
      </c>
      <c r="H17" s="90" t="n">
        <v>0</v>
      </c>
      <c r="I17" s="90" t="n">
        <v>0</v>
      </c>
      <c r="J17" s="90" t="n">
        <v>0</v>
      </c>
      <c r="K17" s="90" t="n">
        <v>0</v>
      </c>
      <c r="L17" s="90" t="n">
        <v>0</v>
      </c>
      <c r="M17" s="90" t="n">
        <v>0</v>
      </c>
      <c r="N17" s="90" t="n">
        <v>0</v>
      </c>
      <c r="O17" s="90" t="n">
        <v>0</v>
      </c>
    </row>
    <row r="18" customFormat="false" ht="33.95" hidden="false" customHeight="true" outlineLevel="0" collapsed="false">
      <c r="A18" s="7"/>
      <c r="B18" s="20" t="str">
        <f aca="false">Identificación!E27</f>
        <v>Ingresos por otros conceptos del mes (arrendamientos, alquileres, comodatos, etc)</v>
      </c>
      <c r="C18" s="78" t="str">
        <f aca="false">Identificación!D27</f>
        <v>c</v>
      </c>
      <c r="D18" s="90" t="n">
        <v>0</v>
      </c>
      <c r="E18" s="90" t="n">
        <v>0</v>
      </c>
      <c r="F18" s="90" t="n">
        <v>0</v>
      </c>
      <c r="G18" s="90" t="n">
        <v>0</v>
      </c>
      <c r="H18" s="90" t="n">
        <v>0</v>
      </c>
      <c r="I18" s="90" t="n">
        <v>0</v>
      </c>
      <c r="J18" s="90" t="n">
        <v>0</v>
      </c>
      <c r="K18" s="90" t="n">
        <v>0</v>
      </c>
      <c r="L18" s="90" t="n">
        <v>0</v>
      </c>
      <c r="M18" s="90" t="n">
        <v>0</v>
      </c>
      <c r="N18" s="90" t="n">
        <v>0</v>
      </c>
      <c r="O18" s="90" t="n">
        <v>0</v>
      </c>
    </row>
    <row r="19" customFormat="false" ht="33.95" hidden="false" customHeight="true" outlineLevel="0" collapsed="false">
      <c r="A19" s="7"/>
      <c r="B19" s="20" t="str">
        <f aca="false">Identificación!E28</f>
        <v>Valor de aportes monetarios por alianzas, patrocinios y otros conceptos del mes</v>
      </c>
      <c r="C19" s="78" t="str">
        <f aca="false">Identificación!D28</f>
        <v>d</v>
      </c>
      <c r="D19" s="90" t="n">
        <v>0</v>
      </c>
      <c r="E19" s="90" t="n">
        <v>0</v>
      </c>
      <c r="F19" s="90" t="n">
        <v>0</v>
      </c>
      <c r="G19" s="90" t="n">
        <v>0</v>
      </c>
      <c r="H19" s="90" t="n">
        <v>0</v>
      </c>
      <c r="I19" s="90" t="n">
        <v>0</v>
      </c>
      <c r="J19" s="90" t="n">
        <v>0</v>
      </c>
      <c r="K19" s="90" t="n">
        <v>0</v>
      </c>
      <c r="L19" s="90" t="n">
        <v>0</v>
      </c>
      <c r="M19" s="90" t="n">
        <v>0</v>
      </c>
      <c r="N19" s="90" t="n">
        <v>0</v>
      </c>
      <c r="O19" s="90" t="n">
        <v>0</v>
      </c>
    </row>
    <row r="20" customFormat="false" ht="33.95" hidden="false" customHeight="true" outlineLevel="0" collapsed="false">
      <c r="A20" s="7"/>
      <c r="B20" s="20" t="str">
        <f aca="false">Identificación!E30</f>
        <v>Valor de otros aportes (no monetarios) por alianzas, patrocinios y otros conceptos del mes</v>
      </c>
      <c r="C20" s="78" t="str">
        <f aca="false">Identificación!D30</f>
        <v>e</v>
      </c>
      <c r="D20" s="90" t="n">
        <v>0</v>
      </c>
      <c r="E20" s="90" t="n">
        <v>0</v>
      </c>
      <c r="F20" s="90" t="n">
        <v>1200000</v>
      </c>
      <c r="G20" s="90" t="n">
        <v>3300000</v>
      </c>
      <c r="H20" s="90" t="n">
        <v>10600000</v>
      </c>
      <c r="I20" s="90" t="n">
        <v>7400000</v>
      </c>
      <c r="J20" s="90" t="n">
        <v>0</v>
      </c>
      <c r="K20" s="90" t="n">
        <v>0</v>
      </c>
      <c r="L20" s="90" t="n">
        <v>0</v>
      </c>
      <c r="M20" s="90" t="n">
        <v>0</v>
      </c>
      <c r="N20" s="90" t="n">
        <v>0</v>
      </c>
      <c r="O20" s="90" t="n">
        <v>0</v>
      </c>
    </row>
    <row r="21" customFormat="false" ht="17.1" hidden="false" customHeight="true" outlineLevel="0" collapsed="false">
      <c r="A21" s="92"/>
      <c r="B21" s="92"/>
      <c r="C21" s="92"/>
      <c r="D21" s="92"/>
      <c r="E21" s="92"/>
      <c r="F21" s="92"/>
      <c r="G21" s="92"/>
      <c r="H21" s="92"/>
      <c r="I21" s="92"/>
      <c r="J21" s="92"/>
      <c r="K21" s="92"/>
      <c r="L21" s="92"/>
      <c r="M21" s="92"/>
      <c r="N21" s="92"/>
      <c r="O21" s="92"/>
    </row>
    <row r="22" customFormat="false" ht="17.1" hidden="false" customHeight="true" outlineLevel="0" collapsed="false">
      <c r="A22" s="84" t="s">
        <v>108</v>
      </c>
      <c r="B22" s="84"/>
      <c r="C22" s="84"/>
      <c r="D22" s="84"/>
      <c r="E22" s="84"/>
      <c r="F22" s="84"/>
      <c r="G22" s="84"/>
      <c r="H22" s="84"/>
      <c r="I22" s="84"/>
      <c r="J22" s="84"/>
      <c r="K22" s="84"/>
      <c r="L22" s="84"/>
      <c r="M22" s="84"/>
      <c r="N22" s="84"/>
      <c r="O22" s="84"/>
    </row>
    <row r="23" customFormat="false" ht="17.1" hidden="false" customHeight="true" outlineLevel="0" collapsed="false">
      <c r="A23" s="94" t="s">
        <v>102</v>
      </c>
      <c r="B23" s="94"/>
      <c r="C23" s="94"/>
      <c r="D23" s="95" t="s">
        <v>89</v>
      </c>
      <c r="E23" s="95" t="s">
        <v>90</v>
      </c>
      <c r="F23" s="95" t="s">
        <v>91</v>
      </c>
      <c r="G23" s="95" t="s">
        <v>92</v>
      </c>
      <c r="H23" s="95" t="s">
        <v>93</v>
      </c>
      <c r="I23" s="95" t="s">
        <v>94</v>
      </c>
      <c r="J23" s="95" t="s">
        <v>95</v>
      </c>
      <c r="K23" s="95" t="s">
        <v>96</v>
      </c>
      <c r="L23" s="95" t="s">
        <v>103</v>
      </c>
      <c r="M23" s="95" t="s">
        <v>98</v>
      </c>
      <c r="N23" s="95" t="s">
        <v>99</v>
      </c>
      <c r="O23" s="95" t="s">
        <v>100</v>
      </c>
    </row>
    <row r="24" customFormat="false" ht="17.1" hidden="false" customHeight="true" outlineLevel="0" collapsed="false">
      <c r="A24" s="96" t="str">
        <f aca="false">Identificación!I15</f>
        <v>Avance meta de actividades artísticas (2019)</v>
      </c>
      <c r="B24" s="97"/>
      <c r="C24" s="102" t="n">
        <v>1100</v>
      </c>
      <c r="D24" s="88" t="n">
        <f aca="false">SUM($D$13:D13)/$C$24</f>
        <v>0</v>
      </c>
      <c r="E24" s="88" t="n">
        <f aca="false">SUM($D$13:E13)/$C$24</f>
        <v>0.000909090909090909</v>
      </c>
      <c r="F24" s="88" t="n">
        <f aca="false">SUM($D$13:F13)/$C$24</f>
        <v>0.0127272727272727</v>
      </c>
      <c r="G24" s="88" t="n">
        <f aca="false">SUM($D$13:G13)/$C$24</f>
        <v>0.0263636363636364</v>
      </c>
      <c r="H24" s="88" t="n">
        <f aca="false">SUM($D$13:H13)/$C$24</f>
        <v>0.0454545454545455</v>
      </c>
      <c r="I24" s="88" t="n">
        <f aca="false">SUM($D$13:I13)/$C$24</f>
        <v>0.0572727272727273</v>
      </c>
      <c r="J24" s="88" t="n">
        <f aca="false">SUM($D$13:J13)/$C$24</f>
        <v>0.0572727272727273</v>
      </c>
      <c r="K24" s="88" t="n">
        <f aca="false">SUM($D$13:K13)/$C$24</f>
        <v>0.0572727272727273</v>
      </c>
      <c r="L24" s="88" t="n">
        <f aca="false">SUM($D$13:L13)/$C$24</f>
        <v>0.0572727272727273</v>
      </c>
      <c r="M24" s="88" t="n">
        <f aca="false">SUM($D$13:M13)/$C$24</f>
        <v>0.0572727272727273</v>
      </c>
      <c r="N24" s="88" t="n">
        <f aca="false">SUM($D$13:N13)/$C$24</f>
        <v>0.0572727272727273</v>
      </c>
      <c r="O24" s="88" t="n">
        <f aca="false">SUM($D$13:O13)/$C$24</f>
        <v>0.0572727272727273</v>
      </c>
    </row>
    <row r="25" customFormat="false" ht="17.1" hidden="false" customHeight="true" outlineLevel="0" collapsed="false">
      <c r="A25" s="96" t="str">
        <f aca="false">Identificación!I16</f>
        <v>Avance meta de asistencias (2019)</v>
      </c>
      <c r="B25" s="97"/>
      <c r="C25" s="102" t="n">
        <v>400000</v>
      </c>
      <c r="D25" s="88" t="n">
        <f aca="false">SUM($D$14:D14)/$C$25</f>
        <v>0</v>
      </c>
      <c r="E25" s="88" t="n">
        <f aca="false">SUM($D$14:E14)/$C$25</f>
        <v>4.75E-005</v>
      </c>
      <c r="F25" s="88" t="n">
        <f aca="false">SUM($D$14:F14)/$C$25</f>
        <v>0.003465</v>
      </c>
      <c r="G25" s="88" t="n">
        <f aca="false">SUM($D$14:G14)/$C$25</f>
        <v>0.0067775</v>
      </c>
      <c r="H25" s="88" t="n">
        <f aca="false">SUM($D$14:H14)/$C$25</f>
        <v>0.009725</v>
      </c>
      <c r="I25" s="88" t="n">
        <f aca="false">SUM($D$14:I14)/$C$25</f>
        <v>0.01194</v>
      </c>
      <c r="J25" s="88" t="n">
        <f aca="false">SUM($D$14:J14)/$C$25</f>
        <v>0.01194</v>
      </c>
      <c r="K25" s="88" t="n">
        <f aca="false">SUM($D$14:K14)/$C$25</f>
        <v>0.01194</v>
      </c>
      <c r="L25" s="88" t="n">
        <f aca="false">SUM($D$14:L14)/$C$25</f>
        <v>0.01194</v>
      </c>
      <c r="M25" s="88" t="n">
        <f aca="false">SUM($D$14:M14)/$C$25</f>
        <v>0.01194</v>
      </c>
      <c r="N25" s="88" t="n">
        <f aca="false">SUM($D$14:N14)/$C$25</f>
        <v>0.01194</v>
      </c>
      <c r="O25" s="88" t="n">
        <f aca="false">SUM($D$14:O14)/$C$25</f>
        <v>0.01194</v>
      </c>
    </row>
    <row r="26" customFormat="false" ht="17.1" hidden="false" customHeight="true" outlineLevel="0" collapsed="false">
      <c r="A26" s="96" t="str">
        <f aca="false">Identificación!I17</f>
        <v>Nivel de ocupación mensual de los escenarios</v>
      </c>
      <c r="B26" s="96"/>
      <c r="C26" s="96"/>
      <c r="D26" s="88" t="n">
        <f aca="false">IFERROR(D14/D15,0)</f>
        <v>0</v>
      </c>
      <c r="E26" s="88" t="n">
        <f aca="false">IFERROR(E14/E15,0)</f>
        <v>0.475</v>
      </c>
      <c r="F26" s="88" t="n">
        <f aca="false">IFERROR(F14/F15,0)</f>
        <v>0.876282051282051</v>
      </c>
      <c r="G26" s="88" t="n">
        <f aca="false">IFERROR(G14/G15,0)</f>
        <v>0.697368421052632</v>
      </c>
      <c r="H26" s="88" t="n">
        <f aca="false">IFERROR(H14/H15,0)</f>
        <v>0.35619335347432</v>
      </c>
      <c r="I26" s="88" t="n">
        <f aca="false">IFERROR(I14/I15,0)</f>
        <v>0.497752808988764</v>
      </c>
      <c r="J26" s="88" t="n">
        <f aca="false">IFERROR(J14/J15,0)</f>
        <v>0</v>
      </c>
      <c r="K26" s="88" t="n">
        <f aca="false">IFERROR(K14/K15,0)</f>
        <v>0</v>
      </c>
      <c r="L26" s="88" t="n">
        <f aca="false">IFERROR(L14/L15,0)</f>
        <v>0</v>
      </c>
      <c r="M26" s="88" t="n">
        <f aca="false">IFERROR(M14/M15,0)</f>
        <v>0</v>
      </c>
      <c r="N26" s="88" t="n">
        <f aca="false">IFERROR(N14/N15,0)</f>
        <v>0</v>
      </c>
      <c r="O26" s="88" t="n">
        <f aca="false">IFERROR(O14/O15,0)</f>
        <v>0</v>
      </c>
    </row>
    <row r="27" customFormat="false" ht="17.1" hidden="false" customHeight="true" outlineLevel="0" collapsed="false">
      <c r="A27" s="96" t="str">
        <f aca="false">Identificación!I25</f>
        <v>Avance de cumplimiento de la meta de recaudo</v>
      </c>
      <c r="B27" s="97"/>
      <c r="C27" s="89" t="n">
        <v>2150000000</v>
      </c>
      <c r="D27" s="88" t="n">
        <f aca="false">SUM($D$16:D19)/$C$27</f>
        <v>0</v>
      </c>
      <c r="E27" s="88" t="n">
        <f aca="false">SUM($D$16:E19)/$C$27</f>
        <v>0</v>
      </c>
      <c r="F27" s="88" t="n">
        <f aca="false">SUM($D$16:F19)/$C$27</f>
        <v>0</v>
      </c>
      <c r="G27" s="88" t="n">
        <f aca="false">SUM($D$16:G19)/$C$27</f>
        <v>0.00359885348837209</v>
      </c>
      <c r="H27" s="88" t="n">
        <f aca="false">SUM($D$16:H19)/$C$27</f>
        <v>0.00656685441860465</v>
      </c>
      <c r="I27" s="88" t="n">
        <f aca="false">SUM($D$16:I19)/$C$27</f>
        <v>0.00793981348837209</v>
      </c>
      <c r="J27" s="88" t="n">
        <f aca="false">SUM($D$16:J19)/$C$27</f>
        <v>0.00793981348837209</v>
      </c>
      <c r="K27" s="88" t="n">
        <f aca="false">SUM($D$16:K19)/$C$27</f>
        <v>0.00793981348837209</v>
      </c>
      <c r="L27" s="88" t="n">
        <f aca="false">SUM($D$16:L19)/$C$27</f>
        <v>0.00793981348837209</v>
      </c>
      <c r="M27" s="88" t="n">
        <f aca="false">SUM($D$16:M19)/$C$27</f>
        <v>0.00793981348837209</v>
      </c>
      <c r="N27" s="88" t="n">
        <f aca="false">SUM($D$16:N19)/$C$27</f>
        <v>0.00793981348837209</v>
      </c>
      <c r="O27" s="88" t="n">
        <f aca="false">SUM($D$16:O19)/$C$27</f>
        <v>0.00793981348837209</v>
      </c>
    </row>
    <row r="28" customFormat="false" ht="17.1" hidden="false" customHeight="true" outlineLevel="0" collapsed="false">
      <c r="A28" s="4" t="str">
        <f aca="false">Identificación!I29</f>
        <v>Porcentaje de participación de otros aportes monetarios</v>
      </c>
      <c r="B28" s="4"/>
      <c r="C28" s="4"/>
      <c r="D28" s="88" t="n">
        <f aca="false">IFERROR(D19/SUM(D16:D19),0)</f>
        <v>0</v>
      </c>
      <c r="E28" s="88" t="n">
        <f aca="false">IFERROR(E19/SUM(E16:E19),0)</f>
        <v>0</v>
      </c>
      <c r="F28" s="88" t="n">
        <f aca="false">IFERROR(F19/SUM(F16:F19),0)</f>
        <v>0</v>
      </c>
      <c r="G28" s="88" t="n">
        <f aca="false">IFERROR(G19/SUM(G16:G19),0)</f>
        <v>0</v>
      </c>
      <c r="H28" s="88" t="n">
        <f aca="false">IFERROR(H19/SUM(H16:H19),0)</f>
        <v>0</v>
      </c>
      <c r="I28" s="88" t="n">
        <f aca="false">IFERROR(I19/SUM(I16:I19),0)</f>
        <v>0</v>
      </c>
      <c r="J28" s="88" t="n">
        <f aca="false">IFERROR(J19/SUM(J16:J19),0)</f>
        <v>0</v>
      </c>
      <c r="K28" s="88" t="n">
        <f aca="false">IFERROR(K19/SUM(K16:K19),0)</f>
        <v>0</v>
      </c>
      <c r="L28" s="88" t="n">
        <f aca="false">IFERROR(L19/SUM(L16:L19),0)</f>
        <v>0</v>
      </c>
      <c r="M28" s="88" t="n">
        <f aca="false">IFERROR(M19/SUM(M16:M19),0)</f>
        <v>0</v>
      </c>
      <c r="N28" s="88" t="n">
        <f aca="false">IFERROR(N19/SUM(N16:N19),0)</f>
        <v>0</v>
      </c>
      <c r="O28" s="88" t="n">
        <f aca="false">IFERROR(O19/SUM(O16:O19),0)</f>
        <v>0</v>
      </c>
    </row>
  </sheetData>
  <mergeCells count="28">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0"/>
    <mergeCell ref="A21:O21"/>
    <mergeCell ref="A22:O22"/>
    <mergeCell ref="A23:C23"/>
    <mergeCell ref="A26:C26"/>
    <mergeCell ref="A28:C28"/>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14" scale="72"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sheetPr filterMode="false">
    <tabColor rgb="FFEAD1DC"/>
    <pageSetUpPr fitToPage="false"/>
  </sheetPr>
  <dimension ref="A1:O25"/>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0" width="20.86"/>
    <col collapsed="false" customWidth="true" hidden="false" outlineLevel="0" max="2" min="2" style="0" width="37.99"/>
    <col collapsed="false" customWidth="true" hidden="false" outlineLevel="0" max="3" min="3" style="0" width="13.86"/>
    <col collapsed="false" customWidth="true" hidden="false" outlineLevel="0" max="4" min="4" style="0" width="13.01"/>
    <col collapsed="false" customWidth="false" hidden="false" outlineLevel="0" max="7" min="5" style="0" width="11.42"/>
    <col collapsed="false" customWidth="true" hidden="false" outlineLevel="0" max="9" min="8" style="0" width="11.86"/>
    <col collapsed="false" customWidth="false" hidden="false" outlineLevel="0" max="15" min="10" style="0" width="11.42"/>
    <col collapsed="false" customWidth="true" hidden="false" outlineLevel="0" max="1025" min="16" style="0" width="14.43"/>
  </cols>
  <sheetData>
    <row r="1" customFormat="false" ht="17.1" hidden="false" customHeight="true" outlineLevel="0" collapsed="false">
      <c r="A1" s="98"/>
      <c r="B1" s="98"/>
      <c r="C1" s="98"/>
      <c r="D1" s="3" t="s">
        <v>0</v>
      </c>
      <c r="E1" s="3"/>
      <c r="F1" s="3"/>
      <c r="G1" s="3"/>
      <c r="H1" s="3"/>
      <c r="I1" s="3"/>
      <c r="J1" s="3"/>
      <c r="K1" s="3"/>
      <c r="L1" s="4" t="s">
        <v>76</v>
      </c>
      <c r="M1" s="4"/>
      <c r="N1" s="4"/>
      <c r="O1" s="4"/>
    </row>
    <row r="2" customFormat="false" ht="17.1" hidden="false" customHeight="true" outlineLevel="0" collapsed="false">
      <c r="A2" s="98"/>
      <c r="B2" s="98"/>
      <c r="C2" s="98"/>
      <c r="D2" s="3"/>
      <c r="E2" s="3"/>
      <c r="F2" s="3"/>
      <c r="G2" s="3"/>
      <c r="H2" s="3"/>
      <c r="I2" s="3"/>
      <c r="J2" s="3"/>
      <c r="K2" s="3"/>
      <c r="L2" s="4" t="s">
        <v>77</v>
      </c>
      <c r="M2" s="4"/>
      <c r="N2" s="4"/>
      <c r="O2" s="4"/>
    </row>
    <row r="3" s="101" customFormat="true" ht="17.1" hidden="false" customHeight="true" outlineLevel="0" collapsed="false">
      <c r="A3" s="98"/>
      <c r="B3" s="98"/>
      <c r="C3" s="98"/>
      <c r="D3" s="68" t="s">
        <v>3</v>
      </c>
      <c r="E3" s="68"/>
      <c r="F3" s="68"/>
      <c r="G3" s="68"/>
      <c r="H3" s="68"/>
      <c r="I3" s="68"/>
      <c r="J3" s="68"/>
      <c r="K3" s="68"/>
      <c r="L3" s="4" t="s">
        <v>78</v>
      </c>
      <c r="M3" s="4"/>
      <c r="N3" s="4"/>
      <c r="O3" s="4"/>
    </row>
    <row r="4" customFormat="false" ht="17.1" hidden="false" customHeight="true" outlineLevel="0" collapsed="false">
      <c r="A4" s="98"/>
      <c r="B4" s="98"/>
      <c r="C4" s="98"/>
      <c r="D4" s="68"/>
      <c r="E4" s="68"/>
      <c r="F4" s="68"/>
      <c r="G4" s="68"/>
      <c r="H4" s="68"/>
      <c r="I4" s="68"/>
      <c r="J4" s="68"/>
      <c r="K4" s="68"/>
      <c r="L4" s="4" t="s">
        <v>105</v>
      </c>
      <c r="M4" s="4"/>
      <c r="N4" s="4"/>
      <c r="O4" s="4"/>
    </row>
    <row r="5" customFormat="false" ht="17.1" hidden="false" customHeight="true" outlineLevel="0" collapsed="false">
      <c r="A5" s="5"/>
      <c r="B5" s="5"/>
      <c r="C5" s="5"/>
      <c r="D5" s="5"/>
      <c r="E5" s="5"/>
      <c r="F5" s="5"/>
      <c r="G5" s="5"/>
      <c r="H5" s="5"/>
      <c r="I5" s="5"/>
      <c r="J5" s="5"/>
      <c r="K5" s="5"/>
      <c r="L5" s="5"/>
      <c r="M5" s="5"/>
      <c r="N5" s="5"/>
      <c r="O5" s="5"/>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51" hidden="false" customHeight="true" outlineLevel="0" collapsed="false">
      <c r="A13" s="103"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0</v>
      </c>
      <c r="E13" s="79" t="n">
        <v>0</v>
      </c>
      <c r="F13" s="79" t="n">
        <v>0</v>
      </c>
      <c r="G13" s="79" t="n">
        <v>0</v>
      </c>
      <c r="H13" s="79" t="n">
        <v>8</v>
      </c>
      <c r="I13" s="79" t="n">
        <v>9</v>
      </c>
      <c r="J13" s="79"/>
      <c r="K13" s="79"/>
      <c r="L13" s="79"/>
      <c r="M13" s="79"/>
      <c r="N13" s="79"/>
      <c r="O13" s="79"/>
    </row>
    <row r="14" customFormat="false" ht="51" hidden="false" customHeight="true" outlineLevel="0" collapsed="false">
      <c r="A14" s="103"/>
      <c r="B14" s="20" t="str">
        <f aca="false">Identificación!E16</f>
        <v>Número de asistencias a las actividades artísticas del mes</v>
      </c>
      <c r="C14" s="78" t="str">
        <f aca="false">Identificación!D16</f>
        <v>b</v>
      </c>
      <c r="D14" s="79" t="n">
        <v>0</v>
      </c>
      <c r="E14" s="79" t="n">
        <v>0</v>
      </c>
      <c r="F14" s="79" t="n">
        <v>0</v>
      </c>
      <c r="G14" s="79" t="n">
        <v>0</v>
      </c>
      <c r="H14" s="79" t="n">
        <v>6350</v>
      </c>
      <c r="I14" s="79" t="n">
        <v>9318</v>
      </c>
      <c r="J14" s="79"/>
      <c r="K14" s="79"/>
      <c r="L14" s="79"/>
      <c r="M14" s="79"/>
      <c r="N14" s="79"/>
      <c r="O14" s="79"/>
    </row>
    <row r="15" customFormat="false" ht="33.95" hidden="false" customHeight="true" outlineLevel="0" collapsed="false">
      <c r="A15" s="7" t="str">
        <f aca="false">Identificación!B25</f>
        <v>3.1 Sostenibilidad Económica</v>
      </c>
      <c r="B15" s="20" t="str">
        <f aca="false">Identificación!E25</f>
        <v>Ingresos generados por programación propia del mes</v>
      </c>
      <c r="C15" s="78" t="str">
        <f aca="false">Identificación!D25</f>
        <v>a</v>
      </c>
      <c r="D15" s="90" t="n">
        <v>0</v>
      </c>
      <c r="E15" s="90" t="n">
        <v>0</v>
      </c>
      <c r="F15" s="90" t="n">
        <v>0</v>
      </c>
      <c r="G15" s="90" t="n">
        <v>0</v>
      </c>
      <c r="H15" s="90" t="n">
        <v>0</v>
      </c>
      <c r="I15" s="90" t="n">
        <v>0</v>
      </c>
      <c r="J15" s="90" t="n">
        <v>0</v>
      </c>
      <c r="K15" s="90" t="n">
        <v>0</v>
      </c>
      <c r="L15" s="90" t="n">
        <v>0</v>
      </c>
      <c r="M15" s="90" t="n">
        <v>0</v>
      </c>
      <c r="N15" s="90" t="n">
        <v>0</v>
      </c>
      <c r="O15" s="90" t="n">
        <v>0</v>
      </c>
    </row>
    <row r="16" customFormat="false" ht="33" hidden="false" customHeight="false" outlineLevel="0" collapsed="false">
      <c r="A16" s="7"/>
      <c r="B16" s="20" t="str">
        <f aca="false">Identificación!E26</f>
        <v>Ingresos generados por coproducciones del mes</v>
      </c>
      <c r="C16" s="78" t="str">
        <f aca="false">Identificación!D26</f>
        <v>b</v>
      </c>
      <c r="D16" s="90" t="n">
        <v>0</v>
      </c>
      <c r="E16" s="90" t="n">
        <v>0</v>
      </c>
      <c r="F16" s="90" t="n">
        <v>0</v>
      </c>
      <c r="G16" s="90" t="n">
        <v>0</v>
      </c>
      <c r="H16" s="90" t="n">
        <v>0</v>
      </c>
      <c r="I16" s="90" t="n">
        <v>0</v>
      </c>
      <c r="J16" s="90" t="n">
        <v>0</v>
      </c>
      <c r="K16" s="90" t="n">
        <v>0</v>
      </c>
      <c r="L16" s="90" t="n">
        <v>0</v>
      </c>
      <c r="M16" s="90" t="n">
        <v>0</v>
      </c>
      <c r="N16" s="90" t="n">
        <v>0</v>
      </c>
      <c r="O16" s="90" t="n">
        <v>0</v>
      </c>
    </row>
    <row r="17" customFormat="false" ht="33.95" hidden="false" customHeight="true" outlineLevel="0" collapsed="false">
      <c r="A17" s="7"/>
      <c r="B17" s="20" t="str">
        <f aca="false">Identificación!E27</f>
        <v>Ingresos por otros conceptos del mes (arrendamientos, alquileres, comodatos, etc)</v>
      </c>
      <c r="C17" s="78" t="str">
        <f aca="false">Identificación!D27</f>
        <v>c</v>
      </c>
      <c r="D17" s="90" t="n">
        <v>0</v>
      </c>
      <c r="E17" s="90" t="n">
        <v>0</v>
      </c>
      <c r="F17" s="90" t="n">
        <v>0</v>
      </c>
      <c r="G17" s="90" t="n">
        <v>0</v>
      </c>
      <c r="H17" s="90" t="n">
        <v>0</v>
      </c>
      <c r="I17" s="90" t="n">
        <v>0</v>
      </c>
      <c r="J17" s="90" t="n">
        <v>0</v>
      </c>
      <c r="K17" s="90" t="n">
        <v>0</v>
      </c>
      <c r="L17" s="90" t="n">
        <v>0</v>
      </c>
      <c r="M17" s="90" t="n">
        <v>0</v>
      </c>
      <c r="N17" s="90" t="n">
        <v>0</v>
      </c>
      <c r="O17" s="90" t="n">
        <v>0</v>
      </c>
    </row>
    <row r="18" customFormat="false" ht="33.95" hidden="false" customHeight="true" outlineLevel="0" collapsed="false">
      <c r="A18" s="7"/>
      <c r="B18" s="20" t="str">
        <f aca="false">Identificación!E28</f>
        <v>Valor de aportes monetarios por alianzas, patrocinios y otros conceptos del mes</v>
      </c>
      <c r="C18" s="78" t="str">
        <f aca="false">Identificación!D28</f>
        <v>d</v>
      </c>
      <c r="D18" s="90" t="n">
        <v>0</v>
      </c>
      <c r="E18" s="90" t="n">
        <v>0</v>
      </c>
      <c r="F18" s="90" t="n">
        <v>0</v>
      </c>
      <c r="G18" s="90" t="n">
        <v>0</v>
      </c>
      <c r="H18" s="90" t="n">
        <v>0</v>
      </c>
      <c r="I18" s="90" t="n">
        <v>0</v>
      </c>
      <c r="J18" s="90" t="n">
        <v>0</v>
      </c>
      <c r="K18" s="90" t="n">
        <v>0</v>
      </c>
      <c r="L18" s="90" t="n">
        <v>0</v>
      </c>
      <c r="M18" s="90" t="n">
        <v>0</v>
      </c>
      <c r="N18" s="90" t="n">
        <v>0</v>
      </c>
      <c r="O18" s="90" t="n">
        <v>0</v>
      </c>
    </row>
    <row r="19" customFormat="false" ht="33.95" hidden="false" customHeight="true" outlineLevel="0" collapsed="false">
      <c r="A19" s="7"/>
      <c r="B19" s="20" t="str">
        <f aca="false">Identificación!E30</f>
        <v>Valor de otros aportes (no monetarios) por alianzas, patrocinios y otros conceptos del mes</v>
      </c>
      <c r="C19" s="78" t="str">
        <f aca="false">Identificación!D30</f>
        <v>e</v>
      </c>
      <c r="D19" s="90" t="n">
        <v>0</v>
      </c>
      <c r="E19" s="90" t="n">
        <v>0</v>
      </c>
      <c r="F19" s="90" t="n">
        <v>0</v>
      </c>
      <c r="G19" s="90" t="n">
        <v>0</v>
      </c>
      <c r="H19" s="90" t="n">
        <v>156500000</v>
      </c>
      <c r="I19" s="90" t="n">
        <v>130000000</v>
      </c>
      <c r="J19" s="90" t="n">
        <v>0</v>
      </c>
      <c r="K19" s="90" t="n">
        <v>0</v>
      </c>
      <c r="L19" s="90" t="n">
        <v>0</v>
      </c>
      <c r="M19" s="90" t="n">
        <v>0</v>
      </c>
      <c r="N19" s="90" t="n">
        <v>0</v>
      </c>
      <c r="O19" s="90" t="n">
        <v>0</v>
      </c>
    </row>
    <row r="20" customFormat="false" ht="17.1" hidden="false" customHeight="true" outlineLevel="0" collapsed="false">
      <c r="A20" s="92"/>
      <c r="B20" s="92"/>
      <c r="C20" s="92"/>
      <c r="D20" s="92"/>
      <c r="E20" s="92"/>
      <c r="F20" s="92"/>
      <c r="G20" s="92"/>
      <c r="H20" s="92"/>
      <c r="I20" s="92"/>
      <c r="J20" s="92"/>
      <c r="K20" s="92"/>
      <c r="L20" s="92"/>
      <c r="M20" s="92"/>
      <c r="N20" s="92"/>
      <c r="O20" s="92"/>
    </row>
    <row r="21" customFormat="false" ht="17.1" hidden="false" customHeight="true" outlineLevel="0" collapsed="false">
      <c r="A21" s="84" t="s">
        <v>109</v>
      </c>
      <c r="B21" s="84"/>
      <c r="C21" s="84"/>
      <c r="D21" s="84"/>
      <c r="E21" s="84"/>
      <c r="F21" s="84"/>
      <c r="G21" s="84"/>
      <c r="H21" s="84"/>
      <c r="I21" s="84"/>
      <c r="J21" s="84"/>
      <c r="K21" s="84"/>
      <c r="L21" s="84"/>
      <c r="M21" s="84"/>
      <c r="N21" s="84"/>
      <c r="O21" s="84"/>
    </row>
    <row r="22" customFormat="false" ht="17.1" hidden="false" customHeight="true" outlineLevel="0" collapsed="false">
      <c r="A22" s="94" t="s">
        <v>102</v>
      </c>
      <c r="B22" s="94"/>
      <c r="C22" s="94"/>
      <c r="D22" s="104" t="s">
        <v>89</v>
      </c>
      <c r="E22" s="95" t="s">
        <v>90</v>
      </c>
      <c r="F22" s="95" t="s">
        <v>91</v>
      </c>
      <c r="G22" s="95" t="s">
        <v>92</v>
      </c>
      <c r="H22" s="95" t="s">
        <v>93</v>
      </c>
      <c r="I22" s="95" t="s">
        <v>94</v>
      </c>
      <c r="J22" s="95" t="s">
        <v>95</v>
      </c>
      <c r="K22" s="95" t="s">
        <v>96</v>
      </c>
      <c r="L22" s="95" t="s">
        <v>103</v>
      </c>
      <c r="M22" s="95" t="s">
        <v>98</v>
      </c>
      <c r="N22" s="95" t="s">
        <v>99</v>
      </c>
      <c r="O22" s="95" t="s">
        <v>100</v>
      </c>
    </row>
    <row r="23" customFormat="false" ht="17.1" hidden="false" customHeight="true" outlineLevel="0" collapsed="false">
      <c r="A23" s="96" t="str">
        <f aca="false">Identificación!I15</f>
        <v>Avance meta de actividades artísticas (2019)</v>
      </c>
      <c r="B23" s="97"/>
      <c r="C23" s="102" t="n">
        <v>1100</v>
      </c>
      <c r="D23" s="88" t="n">
        <f aca="false">SUM($D$13:D13)/$C$23</f>
        <v>0</v>
      </c>
      <c r="E23" s="88" t="n">
        <f aca="false">SUM($D$13:E13)/$C$23</f>
        <v>0</v>
      </c>
      <c r="F23" s="88" t="n">
        <f aca="false">SUM($D$13:F13)/$C$23</f>
        <v>0</v>
      </c>
      <c r="G23" s="88" t="n">
        <f aca="false">SUM($D$13:G13)/$C$23</f>
        <v>0</v>
      </c>
      <c r="H23" s="88" t="n">
        <f aca="false">SUM($D$13:H13)/$C$23</f>
        <v>0.00727272727272727</v>
      </c>
      <c r="I23" s="88" t="n">
        <f aca="false">SUM($D$13:I13)/$C$23</f>
        <v>0.0154545454545455</v>
      </c>
      <c r="J23" s="88" t="n">
        <f aca="false">SUM($D$13:J13)/$C$23</f>
        <v>0.0154545454545455</v>
      </c>
      <c r="K23" s="88" t="n">
        <f aca="false">SUM($D$13:K13)/$C$23</f>
        <v>0.0154545454545455</v>
      </c>
      <c r="L23" s="88" t="n">
        <f aca="false">SUM($D$13:L13)/$C$23</f>
        <v>0.0154545454545455</v>
      </c>
      <c r="M23" s="88" t="n">
        <f aca="false">SUM($D$13:M13)/$C$23</f>
        <v>0.0154545454545455</v>
      </c>
      <c r="N23" s="88" t="n">
        <f aca="false">SUM($D$13:N13)/$C$23</f>
        <v>0.0154545454545455</v>
      </c>
      <c r="O23" s="88" t="n">
        <f aca="false">SUM($D$13:O13)/$C$23</f>
        <v>0.0154545454545455</v>
      </c>
    </row>
    <row r="24" customFormat="false" ht="17.1" hidden="false" customHeight="true" outlineLevel="0" collapsed="false">
      <c r="A24" s="96" t="str">
        <f aca="false">Identificación!I16</f>
        <v>Avance meta de asistencias (2019)</v>
      </c>
      <c r="B24" s="97"/>
      <c r="C24" s="102" t="n">
        <v>400000</v>
      </c>
      <c r="D24" s="88" t="n">
        <f aca="false">SUM($D$14:D14)/$C$24</f>
        <v>0</v>
      </c>
      <c r="E24" s="88" t="n">
        <f aca="false">SUM($D$14:E14)/$C$24</f>
        <v>0</v>
      </c>
      <c r="F24" s="88" t="n">
        <f aca="false">SUM($D$14:F14)/$C$24</f>
        <v>0</v>
      </c>
      <c r="G24" s="88" t="n">
        <f aca="false">SUM($D$14:G14)/$C$24</f>
        <v>0</v>
      </c>
      <c r="H24" s="88" t="n">
        <f aca="false">SUM($D$14:H14)/$C$24</f>
        <v>0.015875</v>
      </c>
      <c r="I24" s="88" t="n">
        <f aca="false">SUM($D$14:I14)/$C$24</f>
        <v>0.03917</v>
      </c>
      <c r="J24" s="88" t="n">
        <f aca="false">SUM($D$14:J14)/$C$24</f>
        <v>0.03917</v>
      </c>
      <c r="K24" s="88" t="n">
        <f aca="false">SUM($D$14:K14)/$C$24</f>
        <v>0.03917</v>
      </c>
      <c r="L24" s="88" t="n">
        <f aca="false">SUM($D$14:L14)/$C$24</f>
        <v>0.03917</v>
      </c>
      <c r="M24" s="88" t="n">
        <f aca="false">SUM($D$14:M14)/$C$24</f>
        <v>0.03917</v>
      </c>
      <c r="N24" s="88" t="n">
        <f aca="false">SUM($D$14:N14)/$C$24</f>
        <v>0.03917</v>
      </c>
      <c r="O24" s="88" t="n">
        <f aca="false">SUM($D$14:O14)/$C$24</f>
        <v>0.03917</v>
      </c>
    </row>
    <row r="25" s="101" customFormat="true" ht="17.1" hidden="false" customHeight="true" outlineLevel="0" collapsed="false">
      <c r="A25" s="105" t="s">
        <v>39</v>
      </c>
      <c r="B25" s="105"/>
      <c r="C25" s="105"/>
      <c r="D25" s="88" t="n">
        <f aca="false">IFERROR(D14/#REF!,0)</f>
        <v>0</v>
      </c>
      <c r="E25" s="88" t="n">
        <f aca="false">IFERROR(E14/#REF!,0)</f>
        <v>0</v>
      </c>
      <c r="F25" s="88" t="n">
        <f aca="false">IFERROR(F14/#REF!,0)</f>
        <v>0</v>
      </c>
      <c r="G25" s="88" t="n">
        <f aca="false">IFERROR(G14/#REF!,0)</f>
        <v>0</v>
      </c>
      <c r="H25" s="88" t="n">
        <f aca="false">IFERROR(H14/#REF!,0)</f>
        <v>0</v>
      </c>
      <c r="I25" s="88" t="n">
        <f aca="false">IFERROR(I14/#REF!,0)</f>
        <v>0</v>
      </c>
      <c r="J25" s="88" t="n">
        <f aca="false">IFERROR(J14/#REF!,0)</f>
        <v>0</v>
      </c>
      <c r="K25" s="88" t="n">
        <f aca="false">IFERROR(K14/#REF!,0)</f>
        <v>0</v>
      </c>
      <c r="L25" s="88" t="n">
        <f aca="false">IFERROR(L14/#REF!,0)</f>
        <v>0</v>
      </c>
      <c r="M25" s="88" t="n">
        <f aca="false">IFERROR(M14/#REF!,0)</f>
        <v>0</v>
      </c>
      <c r="N25" s="88" t="n">
        <f aca="false">IFERROR(N14/#REF!,0)</f>
        <v>0</v>
      </c>
      <c r="O25" s="88" t="n">
        <f aca="false">IFERROR(O14/#REF!,0)</f>
        <v>0</v>
      </c>
    </row>
  </sheetData>
  <mergeCells count="27">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4"/>
    <mergeCell ref="A15:A19"/>
    <mergeCell ref="A20:O20"/>
    <mergeCell ref="A21:O21"/>
    <mergeCell ref="A22:C22"/>
    <mergeCell ref="A25:C25"/>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14" scale="72"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sheetPr filterMode="false">
    <tabColor rgb="FFEAD1DC"/>
    <pageSetUpPr fitToPage="false"/>
  </sheetPr>
  <dimension ref="A1:O21"/>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0" width="20.86"/>
    <col collapsed="false" customWidth="true" hidden="false" outlineLevel="0" max="2" min="2" style="0" width="37.99"/>
    <col collapsed="false" customWidth="true" hidden="false" outlineLevel="0" max="3" min="3" style="0" width="13.86"/>
    <col collapsed="false" customWidth="false" hidden="false" outlineLevel="0" max="15" min="4" style="0" width="11.42"/>
    <col collapsed="false" customWidth="true" hidden="false" outlineLevel="0" max="1025" min="16" style="0" width="14.43"/>
  </cols>
  <sheetData>
    <row r="1" customFormat="false" ht="17.1" hidden="false" customHeight="true" outlineLevel="0" collapsed="false">
      <c r="A1" s="98"/>
      <c r="B1" s="98"/>
      <c r="C1" s="98"/>
      <c r="D1" s="3" t="s">
        <v>0</v>
      </c>
      <c r="E1" s="3"/>
      <c r="F1" s="3"/>
      <c r="G1" s="3"/>
      <c r="H1" s="3"/>
      <c r="I1" s="3"/>
      <c r="J1" s="3"/>
      <c r="K1" s="3"/>
      <c r="L1" s="4" t="s">
        <v>76</v>
      </c>
      <c r="M1" s="4"/>
      <c r="N1" s="4"/>
      <c r="O1" s="4"/>
    </row>
    <row r="2" customFormat="false" ht="17.1" hidden="false" customHeight="true" outlineLevel="0" collapsed="false">
      <c r="A2" s="98"/>
      <c r="B2" s="98"/>
      <c r="C2" s="98"/>
      <c r="D2" s="3"/>
      <c r="E2" s="3"/>
      <c r="F2" s="3"/>
      <c r="G2" s="3"/>
      <c r="H2" s="3"/>
      <c r="I2" s="3"/>
      <c r="J2" s="3"/>
      <c r="K2" s="3"/>
      <c r="L2" s="4" t="s">
        <v>77</v>
      </c>
      <c r="M2" s="4"/>
      <c r="N2" s="4"/>
      <c r="O2" s="4"/>
    </row>
    <row r="3" s="101" customFormat="true" ht="17.1" hidden="false" customHeight="true" outlineLevel="0" collapsed="false">
      <c r="A3" s="98"/>
      <c r="B3" s="98"/>
      <c r="C3" s="98"/>
      <c r="D3" s="68" t="s">
        <v>3</v>
      </c>
      <c r="E3" s="68"/>
      <c r="F3" s="68"/>
      <c r="G3" s="68"/>
      <c r="H3" s="68"/>
      <c r="I3" s="68"/>
      <c r="J3" s="68"/>
      <c r="K3" s="68"/>
      <c r="L3" s="4" t="s">
        <v>78</v>
      </c>
      <c r="M3" s="4"/>
      <c r="N3" s="4"/>
      <c r="O3" s="4"/>
    </row>
    <row r="4" customFormat="false" ht="17.1" hidden="false" customHeight="true" outlineLevel="0" collapsed="false">
      <c r="A4" s="98"/>
      <c r="B4" s="98"/>
      <c r="C4" s="98"/>
      <c r="D4" s="68"/>
      <c r="E4" s="68"/>
      <c r="F4" s="68"/>
      <c r="G4" s="68"/>
      <c r="H4" s="68"/>
      <c r="I4" s="68"/>
      <c r="J4" s="68"/>
      <c r="K4" s="68"/>
      <c r="L4" s="4" t="s">
        <v>105</v>
      </c>
      <c r="M4" s="4"/>
      <c r="N4" s="4"/>
      <c r="O4" s="4"/>
    </row>
    <row r="5" customFormat="false" ht="17.1" hidden="false" customHeight="true" outlineLevel="0" collapsed="false">
      <c r="A5" s="5"/>
      <c r="B5" s="5"/>
      <c r="C5" s="5"/>
      <c r="D5" s="5"/>
      <c r="E5" s="5"/>
      <c r="F5" s="5"/>
      <c r="G5" s="5"/>
      <c r="H5" s="5"/>
      <c r="I5" s="5"/>
      <c r="J5" s="5"/>
      <c r="K5" s="5"/>
      <c r="L5" s="5"/>
      <c r="M5" s="5"/>
      <c r="N5" s="5"/>
      <c r="O5" s="5"/>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75" t="s">
        <v>88</v>
      </c>
      <c r="B11" s="75"/>
      <c r="C11" s="75"/>
      <c r="D11" s="75"/>
      <c r="E11" s="75"/>
      <c r="F11" s="75"/>
      <c r="G11" s="75"/>
      <c r="H11" s="75"/>
      <c r="I11" s="75"/>
      <c r="J11" s="75"/>
      <c r="K11" s="75"/>
      <c r="L11" s="75"/>
      <c r="M11" s="75"/>
      <c r="N11" s="75"/>
      <c r="O11" s="75"/>
    </row>
    <row r="12" customFormat="false" ht="17.1" hidden="false" customHeight="true" outlineLevel="0" collapsed="false">
      <c r="A12" s="76" t="s">
        <v>20</v>
      </c>
      <c r="B12" s="76" t="s">
        <v>21</v>
      </c>
      <c r="C12" s="76"/>
      <c r="D12" s="77" t="s">
        <v>89</v>
      </c>
      <c r="E12" s="77" t="s">
        <v>90</v>
      </c>
      <c r="F12" s="77" t="s">
        <v>91</v>
      </c>
      <c r="G12" s="77" t="s">
        <v>92</v>
      </c>
      <c r="H12" s="77" t="s">
        <v>93</v>
      </c>
      <c r="I12" s="77" t="s">
        <v>94</v>
      </c>
      <c r="J12" s="77" t="s">
        <v>95</v>
      </c>
      <c r="K12" s="77" t="s">
        <v>96</v>
      </c>
      <c r="L12" s="77" t="s">
        <v>97</v>
      </c>
      <c r="M12" s="77" t="s">
        <v>98</v>
      </c>
      <c r="N12" s="77" t="s">
        <v>99</v>
      </c>
      <c r="O12" s="77" t="s">
        <v>100</v>
      </c>
    </row>
    <row r="13" customFormat="false" ht="51" hidden="false" customHeight="true" outlineLevel="0" collapsed="false">
      <c r="A13" s="103"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v>0</v>
      </c>
      <c r="E13" s="79" t="n">
        <v>3</v>
      </c>
      <c r="F13" s="79" t="n">
        <v>15</v>
      </c>
      <c r="G13" s="79" t="n">
        <v>24</v>
      </c>
      <c r="H13" s="79" t="n">
        <v>32</v>
      </c>
      <c r="I13" s="79" t="n">
        <v>13</v>
      </c>
      <c r="J13" s="79"/>
      <c r="K13" s="79"/>
      <c r="L13" s="79"/>
      <c r="M13" s="79"/>
      <c r="N13" s="79"/>
      <c r="O13" s="79"/>
    </row>
    <row r="14" customFormat="false" ht="51" hidden="false" customHeight="true" outlineLevel="0" collapsed="false">
      <c r="A14" s="103"/>
      <c r="B14" s="20" t="str">
        <f aca="false">Identificación!E16</f>
        <v>Número de asistencias a las actividades artísticas del mes</v>
      </c>
      <c r="C14" s="78" t="str">
        <f aca="false">Identificación!D16</f>
        <v>b</v>
      </c>
      <c r="D14" s="79" t="n">
        <v>0</v>
      </c>
      <c r="E14" s="79" t="n">
        <v>1800</v>
      </c>
      <c r="F14" s="79" t="n">
        <v>3786</v>
      </c>
      <c r="G14" s="79" t="n">
        <v>6387</v>
      </c>
      <c r="H14" s="79" t="n">
        <v>8189</v>
      </c>
      <c r="I14" s="79" t="n">
        <v>3672</v>
      </c>
      <c r="J14" s="79"/>
      <c r="K14" s="79"/>
      <c r="L14" s="79"/>
      <c r="M14" s="79"/>
      <c r="N14" s="79"/>
      <c r="O14" s="79"/>
    </row>
    <row r="15" customFormat="false" ht="33.95" hidden="false" customHeight="true" outlineLevel="0" collapsed="false">
      <c r="A15" s="106" t="str">
        <f aca="false">Identificación!B25</f>
        <v>3.1 Sostenibilidad Económica</v>
      </c>
      <c r="B15" s="20" t="str">
        <f aca="false">Identificación!E30</f>
        <v>Valor de otros aportes (no monetarios) por alianzas, patrocinios y otros conceptos del mes</v>
      </c>
      <c r="C15" s="78" t="s">
        <v>53</v>
      </c>
      <c r="D15" s="90" t="n">
        <v>0</v>
      </c>
      <c r="E15" s="90" t="n">
        <v>6000000</v>
      </c>
      <c r="F15" s="90" t="n">
        <v>8000000</v>
      </c>
      <c r="G15" s="90" t="n">
        <v>6000000</v>
      </c>
      <c r="H15" s="90" t="n">
        <v>12000000</v>
      </c>
      <c r="I15" s="90" t="n">
        <v>10000000</v>
      </c>
      <c r="J15" s="90" t="n">
        <v>0</v>
      </c>
      <c r="K15" s="90" t="n">
        <v>0</v>
      </c>
      <c r="L15" s="90" t="n">
        <v>0</v>
      </c>
      <c r="M15" s="90" t="n">
        <v>0</v>
      </c>
      <c r="N15" s="90" t="n">
        <v>0</v>
      </c>
      <c r="O15" s="90" t="n">
        <v>0</v>
      </c>
    </row>
    <row r="16" customFormat="false" ht="17.1" hidden="false" customHeight="true" outlineLevel="0" collapsed="false">
      <c r="A16" s="92"/>
      <c r="B16" s="92"/>
      <c r="C16" s="92"/>
      <c r="D16" s="92"/>
      <c r="E16" s="92"/>
      <c r="F16" s="92"/>
      <c r="G16" s="92"/>
      <c r="H16" s="92"/>
      <c r="I16" s="92"/>
      <c r="J16" s="92"/>
      <c r="K16" s="92"/>
      <c r="L16" s="92"/>
      <c r="M16" s="92"/>
      <c r="N16" s="92"/>
      <c r="O16" s="92"/>
    </row>
    <row r="17" customFormat="false" ht="17.1" hidden="false" customHeight="true" outlineLevel="0" collapsed="false">
      <c r="A17" s="84" t="s">
        <v>110</v>
      </c>
      <c r="B17" s="84"/>
      <c r="C17" s="84"/>
      <c r="D17" s="84"/>
      <c r="E17" s="84"/>
      <c r="F17" s="84"/>
      <c r="G17" s="84"/>
      <c r="H17" s="84"/>
      <c r="I17" s="84"/>
      <c r="J17" s="84"/>
      <c r="K17" s="84"/>
      <c r="L17" s="84"/>
      <c r="M17" s="84"/>
      <c r="N17" s="84"/>
      <c r="O17" s="84"/>
    </row>
    <row r="18" customFormat="false" ht="17.1" hidden="false" customHeight="true" outlineLevel="0" collapsed="false">
      <c r="A18" s="94" t="s">
        <v>102</v>
      </c>
      <c r="B18" s="94"/>
      <c r="C18" s="94"/>
      <c r="D18" s="95" t="s">
        <v>89</v>
      </c>
      <c r="E18" s="95" t="s">
        <v>90</v>
      </c>
      <c r="F18" s="95" t="s">
        <v>91</v>
      </c>
      <c r="G18" s="95" t="s">
        <v>92</v>
      </c>
      <c r="H18" s="95" t="s">
        <v>93</v>
      </c>
      <c r="I18" s="95" t="s">
        <v>94</v>
      </c>
      <c r="J18" s="95" t="s">
        <v>95</v>
      </c>
      <c r="K18" s="95" t="s">
        <v>96</v>
      </c>
      <c r="L18" s="95" t="s">
        <v>103</v>
      </c>
      <c r="M18" s="95" t="s">
        <v>98</v>
      </c>
      <c r="N18" s="95" t="s">
        <v>99</v>
      </c>
      <c r="O18" s="95" t="s">
        <v>100</v>
      </c>
    </row>
    <row r="19" customFormat="false" ht="17.1" hidden="false" customHeight="true" outlineLevel="0" collapsed="false">
      <c r="A19" s="96" t="str">
        <f aca="false">Identificación!I15</f>
        <v>Avance meta de actividades artísticas (2019)</v>
      </c>
      <c r="B19" s="97"/>
      <c r="C19" s="102" t="n">
        <v>1100</v>
      </c>
      <c r="D19" s="88" t="n">
        <f aca="false">SUM($D$13:D13)/$C$19</f>
        <v>0</v>
      </c>
      <c r="E19" s="88" t="n">
        <f aca="false">SUM($D$13:E13)/$C$19</f>
        <v>0.00272727272727273</v>
      </c>
      <c r="F19" s="88" t="n">
        <f aca="false">SUM($D$13:F13)/$C$19</f>
        <v>0.0163636363636364</v>
      </c>
      <c r="G19" s="88" t="n">
        <f aca="false">SUM($D$13:G13)/$C$19</f>
        <v>0.0381818181818182</v>
      </c>
      <c r="H19" s="88" t="n">
        <f aca="false">SUM($D$13:H13)/$C$19</f>
        <v>0.0672727272727273</v>
      </c>
      <c r="I19" s="88" t="n">
        <f aca="false">SUM($D$13:I13)/$C$19</f>
        <v>0.0790909090909091</v>
      </c>
      <c r="J19" s="88" t="n">
        <f aca="false">SUM($D$13:J13)/$C$19</f>
        <v>0.0790909090909091</v>
      </c>
      <c r="K19" s="88" t="n">
        <f aca="false">SUM($D$13:K13)/$C$19</f>
        <v>0.0790909090909091</v>
      </c>
      <c r="L19" s="88" t="n">
        <f aca="false">SUM($D$13:L13)/$C$19</f>
        <v>0.0790909090909091</v>
      </c>
      <c r="M19" s="88" t="n">
        <f aca="false">SUM($D$13:M13)/$C$19</f>
        <v>0.0790909090909091</v>
      </c>
      <c r="N19" s="88" t="n">
        <f aca="false">SUM($D$13:N13)/$C$19</f>
        <v>0.0790909090909091</v>
      </c>
      <c r="O19" s="88" t="n">
        <f aca="false">SUM($D$13:O13)/$C$19</f>
        <v>0.0790909090909091</v>
      </c>
    </row>
    <row r="20" customFormat="false" ht="17.1" hidden="false" customHeight="true" outlineLevel="0" collapsed="false">
      <c r="A20" s="96" t="str">
        <f aca="false">Identificación!I16</f>
        <v>Avance meta de asistencias (2019)</v>
      </c>
      <c r="B20" s="97"/>
      <c r="C20" s="102" t="n">
        <v>400000</v>
      </c>
      <c r="D20" s="88" t="n">
        <f aca="false">SUM($D$14:D14)/$C$20</f>
        <v>0</v>
      </c>
      <c r="E20" s="88" t="n">
        <f aca="false">SUM($D$14:E14)/$C$20</f>
        <v>0.0045</v>
      </c>
      <c r="F20" s="88" t="n">
        <f aca="false">SUM($D$14:F14)/$C$20</f>
        <v>0.013965</v>
      </c>
      <c r="G20" s="88" t="n">
        <f aca="false">SUM($D$14:G14)/$C$20</f>
        <v>0.0299325</v>
      </c>
      <c r="H20" s="88" t="n">
        <f aca="false">SUM($D$14:H14)/$C$20</f>
        <v>0.050405</v>
      </c>
      <c r="I20" s="88" t="n">
        <f aca="false">SUM($D$14:I14)/$C$20</f>
        <v>0.059585</v>
      </c>
      <c r="J20" s="88" t="n">
        <f aca="false">SUM($D$14:J14)/$C$20</f>
        <v>0.059585</v>
      </c>
      <c r="K20" s="88" t="n">
        <f aca="false">SUM($D$14:K14)/$C$20</f>
        <v>0.059585</v>
      </c>
      <c r="L20" s="88" t="n">
        <f aca="false">SUM($D$14:L14)/$C$20</f>
        <v>0.059585</v>
      </c>
      <c r="M20" s="88" t="n">
        <f aca="false">SUM($D$14:M14)/$C$20</f>
        <v>0.059585</v>
      </c>
      <c r="N20" s="88" t="n">
        <f aca="false">SUM($D$14:N14)/$C$20</f>
        <v>0.059585</v>
      </c>
      <c r="O20" s="88" t="n">
        <f aca="false">SUM($D$14:O14)/$C$20</f>
        <v>0.059585</v>
      </c>
    </row>
    <row r="21" customFormat="false" ht="17.1" hidden="false" customHeight="true" outlineLevel="0" collapsed="false">
      <c r="A21" s="105" t="s">
        <v>39</v>
      </c>
      <c r="B21" s="105"/>
      <c r="C21" s="105"/>
      <c r="D21" s="88" t="n">
        <f aca="false">IFERROR(D14/#REF!,0)</f>
        <v>0</v>
      </c>
      <c r="E21" s="88" t="n">
        <f aca="false">IFERROR(E14/#REF!,0)</f>
        <v>0</v>
      </c>
      <c r="F21" s="88" t="n">
        <f aca="false">IFERROR(F14/#REF!,0)</f>
        <v>0</v>
      </c>
      <c r="G21" s="88" t="n">
        <f aca="false">IFERROR(G14/#REF!,0)</f>
        <v>0</v>
      </c>
      <c r="H21" s="88" t="n">
        <f aca="false">IFERROR(H14/#REF!,0)</f>
        <v>0</v>
      </c>
      <c r="I21" s="88" t="n">
        <f aca="false">IFERROR(I14/#REF!,0)</f>
        <v>0</v>
      </c>
      <c r="J21" s="88" t="n">
        <f aca="false">IFERROR(J14/#REF!,0)</f>
        <v>0</v>
      </c>
      <c r="K21" s="88" t="n">
        <f aca="false">IFERROR(K14/#REF!,0)</f>
        <v>0</v>
      </c>
      <c r="L21" s="88" t="n">
        <f aca="false">IFERROR(L14/#REF!,0)</f>
        <v>0</v>
      </c>
      <c r="M21" s="88" t="n">
        <f aca="false">IFERROR(M14/#REF!,0)</f>
        <v>0</v>
      </c>
      <c r="N21" s="88" t="n">
        <f aca="false">IFERROR(N14/#REF!,0)</f>
        <v>0</v>
      </c>
      <c r="O21" s="88" t="n">
        <f aca="false">IFERROR(O14/#REF!,0)</f>
        <v>0</v>
      </c>
    </row>
  </sheetData>
  <mergeCells count="26">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4"/>
    <mergeCell ref="A16:O16"/>
    <mergeCell ref="A17:O17"/>
    <mergeCell ref="A18:C18"/>
    <mergeCell ref="A21:C21"/>
  </mergeCells>
  <printOptions headings="false" gridLines="false" gridLinesSet="true" horizontalCentered="false" verticalCentered="false"/>
  <pageMargins left="0.590277777777778" right="0.590277777777778" top="0.590277777777778" bottom="0.590277777777778" header="0.511805555555555" footer="0.511805555555555"/>
  <pageSetup paperSize="75" scale="72"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sheetPr filterMode="false">
    <tabColor rgb="FF8E7CC3"/>
    <pageSetUpPr fitToPage="true"/>
  </sheetPr>
  <dimension ref="A1:O24"/>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E8" activeCellId="0" sqref="E8"/>
    </sheetView>
  </sheetViews>
  <sheetFormatPr defaultRowHeight="15" zeroHeight="false" outlineLevelRow="0" outlineLevelCol="0"/>
  <cols>
    <col collapsed="false" customWidth="true" hidden="false" outlineLevel="0" max="1" min="1" style="66" width="20.86"/>
    <col collapsed="false" customWidth="true" hidden="false" outlineLevel="0" max="2" min="2" style="66" width="37.99"/>
    <col collapsed="false" customWidth="true" hidden="false" outlineLevel="0" max="3" min="3" style="66" width="13.86"/>
    <col collapsed="false" customWidth="true" hidden="false" outlineLevel="0" max="4" min="4" style="66" width="13.7"/>
    <col collapsed="false" customWidth="true" hidden="false" outlineLevel="0" max="6" min="5" style="66" width="11.86"/>
    <col collapsed="false" customWidth="true" hidden="false" outlineLevel="0" max="7" min="7" style="66" width="13.29"/>
    <col collapsed="false" customWidth="true" hidden="false" outlineLevel="0" max="15" min="8" style="66" width="11.86"/>
    <col collapsed="false" customWidth="true" hidden="false" outlineLevel="0" max="1025" min="16" style="66" width="14.43"/>
  </cols>
  <sheetData>
    <row r="1" customFormat="false" ht="17.1" hidden="false" customHeight="true" outlineLevel="0" collapsed="false">
      <c r="A1" s="10"/>
      <c r="B1" s="10"/>
      <c r="C1" s="10"/>
      <c r="D1" s="3" t="s">
        <v>0</v>
      </c>
      <c r="E1" s="3"/>
      <c r="F1" s="3"/>
      <c r="G1" s="3"/>
      <c r="H1" s="3"/>
      <c r="I1" s="3"/>
      <c r="J1" s="3"/>
      <c r="K1" s="3"/>
      <c r="L1" s="4" t="s">
        <v>111</v>
      </c>
      <c r="M1" s="4"/>
      <c r="N1" s="4"/>
      <c r="O1" s="4"/>
    </row>
    <row r="2" customFormat="false" ht="17.1" hidden="false" customHeight="true" outlineLevel="0" collapsed="false">
      <c r="A2" s="10"/>
      <c r="B2" s="10"/>
      <c r="C2" s="10"/>
      <c r="D2" s="3"/>
      <c r="E2" s="3"/>
      <c r="F2" s="3"/>
      <c r="G2" s="3"/>
      <c r="H2" s="3"/>
      <c r="I2" s="3"/>
      <c r="J2" s="3"/>
      <c r="K2" s="3"/>
      <c r="L2" s="4" t="s">
        <v>112</v>
      </c>
      <c r="M2" s="4"/>
      <c r="N2" s="4"/>
      <c r="O2" s="4"/>
    </row>
    <row r="3" customFormat="false" ht="17.1" hidden="false" customHeight="true" outlineLevel="0" collapsed="false">
      <c r="A3" s="10"/>
      <c r="B3" s="10"/>
      <c r="C3" s="10"/>
      <c r="D3" s="3" t="s">
        <v>3</v>
      </c>
      <c r="E3" s="3"/>
      <c r="F3" s="3"/>
      <c r="G3" s="3"/>
      <c r="H3" s="3"/>
      <c r="I3" s="3"/>
      <c r="J3" s="3"/>
      <c r="K3" s="3"/>
      <c r="L3" s="4" t="s">
        <v>78</v>
      </c>
      <c r="M3" s="4"/>
      <c r="N3" s="4"/>
      <c r="O3" s="4"/>
    </row>
    <row r="4" customFormat="false" ht="17.1" hidden="false" customHeight="true" outlineLevel="0" collapsed="false">
      <c r="A4" s="10"/>
      <c r="B4" s="10"/>
      <c r="C4" s="10"/>
      <c r="D4" s="3"/>
      <c r="E4" s="3"/>
      <c r="F4" s="3"/>
      <c r="G4" s="3"/>
      <c r="H4" s="3"/>
      <c r="I4" s="3"/>
      <c r="J4" s="3"/>
      <c r="K4" s="3"/>
      <c r="L4" s="4" t="s">
        <v>107</v>
      </c>
      <c r="M4" s="4"/>
      <c r="N4" s="4"/>
      <c r="O4" s="4"/>
    </row>
    <row r="5" customFormat="false" ht="17.1" hidden="false" customHeight="true" outlineLevel="0" collapsed="false">
      <c r="A5" s="10"/>
      <c r="B5" s="10"/>
      <c r="C5" s="10"/>
      <c r="D5" s="10"/>
      <c r="E5" s="10"/>
      <c r="F5" s="10"/>
      <c r="G5" s="10"/>
      <c r="H5" s="10"/>
      <c r="I5" s="10"/>
      <c r="J5" s="10"/>
      <c r="K5" s="10"/>
      <c r="L5" s="10"/>
      <c r="M5" s="10"/>
      <c r="N5" s="10"/>
      <c r="O5" s="10"/>
    </row>
    <row r="6" customFormat="false" ht="17.1" hidden="false" customHeight="true" outlineLevel="0" collapsed="false">
      <c r="A6" s="71" t="s">
        <v>6</v>
      </c>
      <c r="B6" s="71"/>
      <c r="C6" s="71"/>
      <c r="D6" s="71"/>
      <c r="E6" s="72" t="str">
        <f aca="false">Identificación!C6</f>
        <v>Desempeño de la gestión integral de los espacios culturales para la circulación de artes escénicas.</v>
      </c>
      <c r="F6" s="72"/>
      <c r="G6" s="72"/>
      <c r="H6" s="72"/>
      <c r="I6" s="72"/>
      <c r="J6" s="72"/>
      <c r="K6" s="72"/>
      <c r="L6" s="72"/>
      <c r="M6" s="72"/>
      <c r="N6" s="72"/>
      <c r="O6" s="72"/>
    </row>
    <row r="7" customFormat="false" ht="17.1" hidden="false" customHeight="true" outlineLevel="0" collapsed="false">
      <c r="A7" s="71" t="s">
        <v>80</v>
      </c>
      <c r="B7" s="71"/>
      <c r="C7" s="71"/>
      <c r="D7" s="71"/>
      <c r="E7" s="72" t="s">
        <v>81</v>
      </c>
      <c r="F7" s="72"/>
      <c r="G7" s="72"/>
      <c r="H7" s="72"/>
      <c r="I7" s="72"/>
      <c r="J7" s="72"/>
      <c r="K7" s="72"/>
      <c r="L7" s="72"/>
      <c r="M7" s="72"/>
      <c r="N7" s="72"/>
      <c r="O7" s="72"/>
    </row>
    <row r="8" customFormat="false" ht="17.1" hidden="false" customHeight="true" outlineLevel="0" collapsed="false">
      <c r="A8" s="71" t="s">
        <v>82</v>
      </c>
      <c r="B8" s="71"/>
      <c r="C8" s="71"/>
      <c r="D8" s="71"/>
      <c r="E8" s="73" t="s">
        <v>83</v>
      </c>
      <c r="F8" s="73"/>
      <c r="G8" s="73"/>
      <c r="H8" s="73"/>
      <c r="I8" s="71" t="s">
        <v>84</v>
      </c>
      <c r="J8" s="71"/>
      <c r="K8" s="71"/>
      <c r="L8" s="74" t="s">
        <v>85</v>
      </c>
      <c r="M8" s="74"/>
      <c r="N8" s="74"/>
      <c r="O8" s="74"/>
    </row>
    <row r="9" customFormat="false" ht="17.1" hidden="false" customHeight="true" outlineLevel="0" collapsed="false">
      <c r="A9" s="71" t="s">
        <v>86</v>
      </c>
      <c r="B9" s="71"/>
      <c r="C9" s="71"/>
      <c r="D9" s="71"/>
      <c r="E9" s="72" t="s">
        <v>87</v>
      </c>
      <c r="F9" s="72"/>
      <c r="G9" s="72"/>
      <c r="H9" s="72"/>
      <c r="I9" s="72"/>
      <c r="J9" s="72"/>
      <c r="K9" s="72"/>
      <c r="L9" s="72"/>
      <c r="M9" s="72"/>
      <c r="N9" s="72"/>
      <c r="O9" s="72"/>
    </row>
    <row r="10" customFormat="false" ht="17.1" hidden="false" customHeight="true" outlineLevel="0" collapsed="false">
      <c r="A10" s="13"/>
      <c r="B10" s="13"/>
      <c r="C10" s="13"/>
      <c r="D10" s="13"/>
      <c r="E10" s="13"/>
      <c r="F10" s="13"/>
      <c r="G10" s="13"/>
      <c r="H10" s="13"/>
      <c r="I10" s="13"/>
      <c r="J10" s="13"/>
      <c r="K10" s="13"/>
      <c r="L10" s="13"/>
      <c r="M10" s="13"/>
      <c r="N10" s="13"/>
      <c r="O10" s="13"/>
    </row>
    <row r="11" customFormat="false" ht="17.1" hidden="false" customHeight="true" outlineLevel="0" collapsed="false">
      <c r="A11" s="107" t="s">
        <v>88</v>
      </c>
      <c r="B11" s="107"/>
      <c r="C11" s="107"/>
      <c r="D11" s="107"/>
      <c r="E11" s="107"/>
      <c r="F11" s="107"/>
      <c r="G11" s="107"/>
      <c r="H11" s="107"/>
      <c r="I11" s="107"/>
      <c r="J11" s="107"/>
      <c r="K11" s="107"/>
      <c r="L11" s="107"/>
      <c r="M11" s="107"/>
      <c r="N11" s="107"/>
      <c r="O11" s="107"/>
    </row>
    <row r="12" customFormat="false" ht="17.1" hidden="false" customHeight="true" outlineLevel="0" collapsed="false">
      <c r="A12" s="108" t="s">
        <v>20</v>
      </c>
      <c r="B12" s="108" t="s">
        <v>21</v>
      </c>
      <c r="C12" s="108"/>
      <c r="D12" s="109" t="s">
        <v>113</v>
      </c>
      <c r="E12" s="109" t="s">
        <v>90</v>
      </c>
      <c r="F12" s="109" t="s">
        <v>91</v>
      </c>
      <c r="G12" s="109" t="s">
        <v>92</v>
      </c>
      <c r="H12" s="109" t="s">
        <v>93</v>
      </c>
      <c r="I12" s="109" t="s">
        <v>94</v>
      </c>
      <c r="J12" s="109" t="s">
        <v>95</v>
      </c>
      <c r="K12" s="109" t="s">
        <v>96</v>
      </c>
      <c r="L12" s="109" t="s">
        <v>97</v>
      </c>
      <c r="M12" s="109" t="s">
        <v>98</v>
      </c>
      <c r="N12" s="109" t="s">
        <v>99</v>
      </c>
      <c r="O12" s="109" t="s">
        <v>100</v>
      </c>
    </row>
    <row r="13" customFormat="false" ht="33.95" hidden="false" customHeight="true" outlineLevel="0" collapsed="false">
      <c r="A13" s="103" t="str">
        <f aca="false">Identificación!B15</f>
        <v>1.1 Oferta en espacio público, escenarios locales y escenarios a cargo de la Subdirección de Equipamientos Culturales</v>
      </c>
      <c r="B13" s="20" t="str">
        <f aca="false">Identificación!E15</f>
        <v>Número de actividades artísticas realizadas en el mes</v>
      </c>
      <c r="C13" s="78" t="str">
        <f aca="false">Identificación!D15</f>
        <v>a</v>
      </c>
      <c r="D13" s="79" t="n">
        <f aca="false">TMJMSD!D13+TJEG!D13+TP!D13+MT!D13+CC!D13+EM!D13</f>
        <v>8</v>
      </c>
      <c r="E13" s="79" t="n">
        <f aca="false">TMJMSD!E13+TJEG!E13+TP!E13+MT!E13+CC!E13+EM!E13</f>
        <v>29</v>
      </c>
      <c r="F13" s="79" t="n">
        <f aca="false">TMJMSD!F13+TJEG!F13+TP!F13+MT!F13+CC!F13+EM!F13</f>
        <v>60</v>
      </c>
      <c r="G13" s="79" t="n">
        <f aca="false">TMJMSD!G13+TJEG!G13+TP!G13+MT!G13+CC!G13+EM!G13</f>
        <v>105</v>
      </c>
      <c r="H13" s="79" t="n">
        <f aca="false">TMJMSD!H13+TJEG!H13+TP!H13+MT!H13+CC!H13+EM!H13</f>
        <v>113</v>
      </c>
      <c r="I13" s="79" t="n">
        <f aca="false">TMJMSD!I13+TJEG!I13+TP!I13+MT!I13+CC!I13+EM!I13</f>
        <v>77</v>
      </c>
      <c r="J13" s="79" t="n">
        <f aca="false">TMJMSD!J13+TJEG!J13+TP!J13+MT!J13+CC!J13+EM!J13</f>
        <v>0</v>
      </c>
      <c r="K13" s="79" t="n">
        <f aca="false">TMJMSD!K13+TJEG!K13+TP!K13+MT!K13+CC!K13+EM!K13</f>
        <v>0</v>
      </c>
      <c r="L13" s="79" t="n">
        <f aca="false">TMJMSD!L13+TJEG!L13+TP!L13+MT!L13+CC!L13+EM!L13</f>
        <v>0</v>
      </c>
      <c r="M13" s="79" t="n">
        <f aca="false">TMJMSD!M13+TJEG!M13+TP!M13+MT!M13+CC!M13+EM!M13</f>
        <v>0</v>
      </c>
      <c r="N13" s="79" t="n">
        <f aca="false">TMJMSD!N13+TJEG!N13+TP!N13+MT!N13+CC!N13+EM!N13</f>
        <v>0</v>
      </c>
      <c r="O13" s="79" t="n">
        <f aca="false">TMJMSD!O13+TJEG!O13+TP!O13+MT!O13+CC!O13+EM!O13</f>
        <v>0</v>
      </c>
    </row>
    <row r="14" customFormat="false" ht="33.95" hidden="false" customHeight="true" outlineLevel="0" collapsed="false">
      <c r="A14" s="103"/>
      <c r="B14" s="20" t="str">
        <f aca="false">Identificación!E16</f>
        <v>Número de asistencias a las actividades artísticas del mes</v>
      </c>
      <c r="C14" s="78" t="str">
        <f aca="false">Identificación!D16</f>
        <v>b</v>
      </c>
      <c r="D14" s="79" t="n">
        <f aca="false">TMJMSD!D14+TJEG!D14+TP!D14+MT!D14+CC!D14+EM!D14</f>
        <v>3428</v>
      </c>
      <c r="E14" s="79" t="n">
        <f aca="false">TMJMSD!E14+TJEG!E14+TP!E14+MT!E14+CC!E14+EM!E14</f>
        <v>16087</v>
      </c>
      <c r="F14" s="79" t="n">
        <f aca="false">TMJMSD!F14+TJEG!F14+TP!F14+MT!F14+CC!F14+EM!F14</f>
        <v>20995</v>
      </c>
      <c r="G14" s="79" t="n">
        <f aca="false">TMJMSD!G14+TJEG!G14+TP!G14+MT!G14+CC!G14+EM!G14</f>
        <v>46048</v>
      </c>
      <c r="H14" s="79" t="n">
        <f aca="false">TMJMSD!H14+TJEG!H14+TP!H14+MT!H14+CC!H14+EM!H14</f>
        <v>38017</v>
      </c>
      <c r="I14" s="79" t="n">
        <f aca="false">TMJMSD!I14+TJEG!I14+TP!I14+MT!I14+CC!I14+EM!I14</f>
        <v>26188</v>
      </c>
      <c r="J14" s="79" t="n">
        <f aca="false">TMJMSD!J14+TJEG!J14+TP!J14+MT!J14+CC!J14+EM!J14</f>
        <v>0</v>
      </c>
      <c r="K14" s="79" t="n">
        <f aca="false">TMJMSD!K14+TJEG!K14+TP!K14+MT!K14+CC!K14+EM!K14</f>
        <v>0</v>
      </c>
      <c r="L14" s="79" t="n">
        <f aca="false">TMJMSD!L14+TJEG!L14+TP!L14+MT!L14+CC!L14+EM!L14</f>
        <v>0</v>
      </c>
      <c r="M14" s="79" t="n">
        <f aca="false">TMJMSD!M14+TJEG!M14+TP!M14+MT!M14+CC!M14+EM!M14</f>
        <v>0</v>
      </c>
      <c r="N14" s="79" t="n">
        <f aca="false">TMJMSD!N14+TJEG!N14+TP!N14+MT!N14+CC!N14+EM!N14</f>
        <v>0</v>
      </c>
      <c r="O14" s="79" t="n">
        <f aca="false">TMJMSD!O14+TJEG!O14+TP!O14+MT!O14+CC!O14+EM!O14</f>
        <v>0</v>
      </c>
    </row>
    <row r="15" customFormat="false" ht="33.95" hidden="false" customHeight="true" outlineLevel="0" collapsed="false">
      <c r="A15" s="103"/>
      <c r="B15" s="20" t="str">
        <f aca="false">Identificación!E18</f>
        <v>Aforo total autorizado para las actividades artísticas del mes</v>
      </c>
      <c r="C15" s="78" t="str">
        <f aca="false">Identificación!D18</f>
        <v>c</v>
      </c>
      <c r="D15" s="79" t="n">
        <f aca="false">TMJMSD!D15+TJEG!D15+TP!D15+MT!D15</f>
        <v>4719</v>
      </c>
      <c r="E15" s="79" t="n">
        <f aca="false">TMJMSD!E15+TJEG!E15+TP!E15+MT!E15</f>
        <v>23575</v>
      </c>
      <c r="F15" s="79" t="n">
        <f aca="false">TMJMSD!F15+TJEG!F15+TP!F15+MT!F15</f>
        <v>24496</v>
      </c>
      <c r="G15" s="79" t="n">
        <f aca="false">TMJMSD!G15+TJEG!G15+TP!G15+MT!G15</f>
        <v>60950</v>
      </c>
      <c r="H15" s="79" t="n">
        <f aca="false">TMJMSD!H15+TJEG!H15+TP!H15+MT!H15</f>
        <v>43414</v>
      </c>
      <c r="I15" s="79" t="n">
        <f aca="false">TMJMSD!I15+TJEG!I15+TP!I15+MT!I15</f>
        <v>25733</v>
      </c>
      <c r="J15" s="79" t="n">
        <f aca="false">TMJMSD!J15+TJEG!J15+TP!J15+MT!J15</f>
        <v>0</v>
      </c>
      <c r="K15" s="79" t="n">
        <f aca="false">TMJMSD!K15+TJEG!K15+TP!K15+MT!K15</f>
        <v>0</v>
      </c>
      <c r="L15" s="79" t="n">
        <f aca="false">TMJMSD!L15+TJEG!L15+TP!L15+MT!L15</f>
        <v>0</v>
      </c>
      <c r="M15" s="79" t="n">
        <f aca="false">TMJMSD!M15+TJEG!M15+TP!M15+MT!M15</f>
        <v>0</v>
      </c>
      <c r="N15" s="79" t="n">
        <f aca="false">TMJMSD!N15+TJEG!N15+TP!N15+MT!N15</f>
        <v>0</v>
      </c>
      <c r="O15" s="79" t="n">
        <f aca="false">TMJMSD!O15+TJEG!O15+TP!O15+MT!O15</f>
        <v>0</v>
      </c>
    </row>
    <row r="16" customFormat="false" ht="33.95" hidden="false" customHeight="true" outlineLevel="0" collapsed="false">
      <c r="A16" s="110" t="str">
        <f aca="false">Identificación!B19&amp;" de infraestructura especializada para las Artes Escénicas."</f>
        <v>2.1 Plan Plurianual de Mantenimiento y Dotación de infraestructura especializada para las Artes Escénicas.</v>
      </c>
      <c r="B16" s="20" t="str">
        <f aca="false">Identificación!E19</f>
        <v>Cantidad total de acciones de mantenimiento y dotación priorizadas para el año</v>
      </c>
      <c r="C16" s="78" t="str">
        <f aca="false">Identificación!D19</f>
        <v>a</v>
      </c>
      <c r="D16" s="70" t="s">
        <v>114</v>
      </c>
      <c r="E16" s="70" t="s">
        <v>114</v>
      </c>
      <c r="F16" s="70" t="s">
        <v>114</v>
      </c>
      <c r="G16" s="70" t="s">
        <v>114</v>
      </c>
      <c r="H16" s="70" t="s">
        <v>114</v>
      </c>
      <c r="I16" s="70" t="s">
        <v>114</v>
      </c>
      <c r="J16" s="70" t="s">
        <v>114</v>
      </c>
      <c r="K16" s="70" t="s">
        <v>114</v>
      </c>
      <c r="L16" s="70" t="s">
        <v>114</v>
      </c>
      <c r="M16" s="70" t="s">
        <v>114</v>
      </c>
      <c r="N16" s="70" t="s">
        <v>114</v>
      </c>
      <c r="O16" s="70" t="s">
        <v>114</v>
      </c>
    </row>
    <row r="17" customFormat="false" ht="33.95" hidden="false" customHeight="true" outlineLevel="0" collapsed="false">
      <c r="A17" s="110"/>
      <c r="B17" s="20" t="str">
        <f aca="false">Identificación!E20</f>
        <v>Cantidad de acciones de mantenimiento preventivo realizadas del mes</v>
      </c>
      <c r="C17" s="78" t="str">
        <f aca="false">Identificación!D20</f>
        <v>b</v>
      </c>
      <c r="D17" s="111" t="n">
        <v>1</v>
      </c>
      <c r="E17" s="111" t="n">
        <v>5</v>
      </c>
      <c r="F17" s="111" t="n">
        <v>32</v>
      </c>
      <c r="G17" s="111" t="n">
        <v>8</v>
      </c>
      <c r="H17" s="111" t="n">
        <v>26</v>
      </c>
      <c r="I17" s="111" t="n">
        <v>26</v>
      </c>
      <c r="J17" s="111"/>
      <c r="K17" s="111"/>
      <c r="L17" s="111"/>
      <c r="M17" s="111"/>
      <c r="N17" s="111"/>
      <c r="O17" s="111"/>
    </row>
    <row r="18" customFormat="false" ht="33.95" hidden="false" customHeight="true" outlineLevel="0" collapsed="false">
      <c r="A18" s="110"/>
      <c r="B18" s="20" t="str">
        <f aca="false">Identificación!E21</f>
        <v>Cantidad de acciones de mantenimiento correctivo realizadas del mes</v>
      </c>
      <c r="C18" s="78" t="str">
        <f aca="false">Identificación!D21</f>
        <v>c</v>
      </c>
      <c r="D18" s="111" t="n">
        <v>1</v>
      </c>
      <c r="E18" s="111" t="n">
        <v>10</v>
      </c>
      <c r="F18" s="111" t="n">
        <v>20</v>
      </c>
      <c r="G18" s="111" t="n">
        <v>13</v>
      </c>
      <c r="H18" s="111" t="n">
        <v>7</v>
      </c>
      <c r="I18" s="111" t="n">
        <v>13</v>
      </c>
      <c r="J18" s="111"/>
      <c r="K18" s="111"/>
      <c r="L18" s="111"/>
      <c r="M18" s="111"/>
      <c r="N18" s="111"/>
      <c r="O18" s="111"/>
    </row>
    <row r="19" customFormat="false" ht="33.95" hidden="false" customHeight="true" outlineLevel="0" collapsed="false">
      <c r="A19" s="110"/>
      <c r="B19" s="20" t="str">
        <f aca="false">Identificación!E22</f>
        <v>Cantidad de acciones de dotación realizadas del mes</v>
      </c>
      <c r="C19" s="78" t="str">
        <f aca="false">Identificación!D22</f>
        <v>d</v>
      </c>
      <c r="D19" s="111" t="n">
        <v>0</v>
      </c>
      <c r="E19" s="111" t="n">
        <v>0</v>
      </c>
      <c r="F19" s="111" t="n">
        <v>1</v>
      </c>
      <c r="G19" s="111" t="n">
        <v>0</v>
      </c>
      <c r="H19" s="111" t="n">
        <v>0</v>
      </c>
      <c r="I19" s="111" t="n">
        <v>4</v>
      </c>
      <c r="J19" s="111"/>
      <c r="K19" s="111"/>
      <c r="L19" s="111"/>
      <c r="M19" s="111"/>
      <c r="N19" s="111"/>
      <c r="O19" s="111"/>
    </row>
    <row r="20" customFormat="false" ht="33.95" hidden="false" customHeight="true" outlineLevel="0" collapsed="false">
      <c r="A20" s="110"/>
      <c r="B20" s="20" t="str">
        <f aca="false">Identificación!E23</f>
        <v>Valor de los recursos necesarios para realizar las acciones priorizadas</v>
      </c>
      <c r="C20" s="78" t="str">
        <f aca="false">Identificación!D23</f>
        <v>e</v>
      </c>
      <c r="D20" s="70" t="s">
        <v>114</v>
      </c>
      <c r="E20" s="70" t="s">
        <v>114</v>
      </c>
      <c r="F20" s="70" t="s">
        <v>114</v>
      </c>
      <c r="G20" s="70" t="s">
        <v>114</v>
      </c>
      <c r="H20" s="70" t="s">
        <v>114</v>
      </c>
      <c r="I20" s="70" t="s">
        <v>114</v>
      </c>
      <c r="J20" s="70" t="s">
        <v>114</v>
      </c>
      <c r="K20" s="70" t="s">
        <v>114</v>
      </c>
      <c r="L20" s="70" t="s">
        <v>114</v>
      </c>
      <c r="M20" s="70" t="s">
        <v>114</v>
      </c>
      <c r="N20" s="70" t="s">
        <v>114</v>
      </c>
      <c r="O20" s="70" t="s">
        <v>114</v>
      </c>
    </row>
    <row r="21" customFormat="false" ht="17.1" hidden="false" customHeight="true" outlineLevel="0" collapsed="false">
      <c r="A21" s="110"/>
      <c r="B21" s="110" t="str">
        <f aca="false">Identificación!E24</f>
        <v>Valor de recursos ejecutados en el mes</v>
      </c>
      <c r="C21" s="112" t="str">
        <f aca="false">Identificación!D24</f>
        <v>f</v>
      </c>
      <c r="D21" s="113"/>
      <c r="E21" s="113"/>
      <c r="F21" s="113"/>
      <c r="G21" s="113"/>
      <c r="H21" s="113"/>
      <c r="I21" s="113"/>
      <c r="J21" s="113"/>
      <c r="K21" s="113"/>
      <c r="L21" s="113"/>
      <c r="M21" s="113"/>
      <c r="N21" s="113"/>
      <c r="O21" s="113"/>
    </row>
    <row r="22" customFormat="false" ht="33.95" hidden="false" customHeight="true" outlineLevel="0" collapsed="false">
      <c r="A22" s="7" t="str">
        <f aca="false">Identificación!B25</f>
        <v>3.1 Sostenibilidad Económica</v>
      </c>
      <c r="B22" s="20" t="s">
        <v>115</v>
      </c>
      <c r="C22" s="78" t="s">
        <v>116</v>
      </c>
      <c r="D22" s="90" t="n">
        <f aca="false">SUM(TJEG!D16:D19)+SUM(MT!D16:D19)+SUM(TP!D16:D19)+SUM(EM!D15:D18)</f>
        <v>12326460</v>
      </c>
      <c r="E22" s="90" t="n">
        <f aca="false">SUM(TJEG!E16:E19)+SUM(MT!E16:E19)+SUM(TP!E16:E19)+SUM(EM!E15:E18)</f>
        <v>48596874</v>
      </c>
      <c r="F22" s="90" t="n">
        <f aca="false">SUM(TJEG!F16:F19)+SUM(MT!F16:F19)+SUM(TP!F16:F19)+SUM(EM!F15:F18)</f>
        <v>111018721</v>
      </c>
      <c r="G22" s="90" t="n">
        <f aca="false">SUM(TJEG!G16:G19)+SUM(MT!G16:G19)+SUM(TP!G16:G19)+SUM(EM!G15:G18)</f>
        <v>118928876</v>
      </c>
      <c r="H22" s="90" t="n">
        <f aca="false">SUM(TJEG!H16:H19)+SUM(MT!H16:H19)+SUM(TP!H16:H19)+SUM(EM!H15:H18)</f>
        <v>213322018</v>
      </c>
      <c r="I22" s="90" t="n">
        <f aca="false">SUM(TJEG!I16:I19)+SUM(MT!I16:I19)+SUM(TP!I16:I19)+SUM(EM!I15:I18)</f>
        <v>115969236</v>
      </c>
      <c r="J22" s="90" t="n">
        <f aca="false">SUM(TJEG!J16:J19)+SUM(MT!J16:J19)+SUM(TP!J16:J19)+SUM(EM!J15:J18)</f>
        <v>0</v>
      </c>
      <c r="K22" s="90" t="n">
        <f aca="false">SUM(TJEG!K16:K19)+SUM(MT!K16:K19)+SUM(TP!K16:K19)+SUM(EM!K15:K18)</f>
        <v>0</v>
      </c>
      <c r="L22" s="90" t="n">
        <f aca="false">SUM(TJEG!L16:L19)+SUM(MT!L16:L19)+SUM(TP!L16:L19)+SUM(EM!L15:L18)</f>
        <v>0</v>
      </c>
      <c r="M22" s="90" t="n">
        <f aca="false">SUM(TJEG!M16:M19)+SUM(MT!M16:M19)+SUM(TP!M16:M19)+SUM(EM!M15:M18)</f>
        <v>0</v>
      </c>
      <c r="N22" s="90" t="n">
        <f aca="false">SUM(TJEG!N16:N19)+SUM(MT!N16:N19)+SUM(TP!N16:N19)+SUM(EM!N15:N18)</f>
        <v>0</v>
      </c>
      <c r="O22" s="90" t="n">
        <f aca="false">SUM(TJEG!O16:O19)+SUM(MT!O16:O19)+SUM(TP!O16:O19)+SUM(EM!O15:O18)</f>
        <v>0</v>
      </c>
    </row>
    <row r="23" customFormat="false" ht="17.1" hidden="false" customHeight="true" outlineLevel="0" collapsed="false">
      <c r="A23" s="7"/>
      <c r="B23" s="20" t="s">
        <v>117</v>
      </c>
      <c r="C23" s="78" t="s">
        <v>116</v>
      </c>
      <c r="D23" s="90" t="n">
        <f aca="false">+TMJMSD!D16</f>
        <v>106148613</v>
      </c>
      <c r="E23" s="90" t="n">
        <f aca="false">+TMJMSD!E16</f>
        <v>313963908</v>
      </c>
      <c r="F23" s="90" t="n">
        <f aca="false">+TMJMSD!F16</f>
        <v>329206046</v>
      </c>
      <c r="G23" s="90" t="n">
        <f aca="false">+TMJMSD!G16</f>
        <v>1036991594</v>
      </c>
      <c r="H23" s="90" t="n">
        <f aca="false">+TMJMSD!H16</f>
        <v>520066397</v>
      </c>
      <c r="I23" s="90" t="n">
        <f aca="false">+TMJMSD!I16</f>
        <v>0</v>
      </c>
      <c r="J23" s="90" t="n">
        <f aca="false">+TMJMSD!J16</f>
        <v>0</v>
      </c>
      <c r="K23" s="90" t="n">
        <f aca="false">+TMJMSD!K16</f>
        <v>0</v>
      </c>
      <c r="L23" s="90" t="n">
        <f aca="false">+TMJMSD!L16</f>
        <v>0</v>
      </c>
      <c r="M23" s="90" t="n">
        <f aca="false">+TMJMSD!M16</f>
        <v>0</v>
      </c>
      <c r="N23" s="90" t="n">
        <f aca="false">+TMJMSD!N16</f>
        <v>0</v>
      </c>
      <c r="O23" s="90" t="n">
        <f aca="false">+TMJMSD!O16</f>
        <v>0</v>
      </c>
    </row>
    <row r="24" customFormat="false" ht="33.95" hidden="false" customHeight="true" outlineLevel="0" collapsed="false">
      <c r="A24" s="7"/>
      <c r="B24" s="20" t="str">
        <f aca="false">+TJEG!B20</f>
        <v>Valor de otros aportes (no monetarios) por alianzas, patrocinios y otros conceptos del mes</v>
      </c>
      <c r="C24" s="78" t="s">
        <v>53</v>
      </c>
      <c r="D24" s="114" t="n">
        <f aca="false">+TJEG!D20</f>
        <v>0</v>
      </c>
      <c r="E24" s="114" t="n">
        <f aca="false">+TJEG!E20</f>
        <v>0</v>
      </c>
      <c r="F24" s="114" t="n">
        <f aca="false">+TJEG!F20</f>
        <v>0</v>
      </c>
      <c r="G24" s="90" t="n">
        <f aca="false">+TJEG!G20</f>
        <v>30000000</v>
      </c>
      <c r="H24" s="90" t="n">
        <f aca="false">+TJEG!H20</f>
        <v>4000000</v>
      </c>
      <c r="I24" s="90" t="n">
        <f aca="false">+TJEG!I20</f>
        <v>0</v>
      </c>
      <c r="J24" s="90" t="n">
        <f aca="false">+TJEG!J20</f>
        <v>0</v>
      </c>
      <c r="K24" s="90" t="n">
        <f aca="false">+TJEG!K20</f>
        <v>0</v>
      </c>
      <c r="L24" s="90" t="n">
        <f aca="false">+TJEG!L20</f>
        <v>0</v>
      </c>
      <c r="M24" s="90" t="n">
        <f aca="false">+TJEG!M20</f>
        <v>0</v>
      </c>
      <c r="N24" s="90" t="n">
        <f aca="false">+TJEG!N20</f>
        <v>0</v>
      </c>
      <c r="O24" s="90" t="n">
        <f aca="false">+TJEG!O20</f>
        <v>0</v>
      </c>
    </row>
  </sheetData>
  <mergeCells count="24">
    <mergeCell ref="A1:C4"/>
    <mergeCell ref="D1:K2"/>
    <mergeCell ref="L1:O1"/>
    <mergeCell ref="L2:O2"/>
    <mergeCell ref="D3:K4"/>
    <mergeCell ref="L3:O3"/>
    <mergeCell ref="L4:O4"/>
    <mergeCell ref="A5:O5"/>
    <mergeCell ref="A6:D6"/>
    <mergeCell ref="E6:O6"/>
    <mergeCell ref="A7:D7"/>
    <mergeCell ref="E7:O7"/>
    <mergeCell ref="A8:D8"/>
    <mergeCell ref="E8:H8"/>
    <mergeCell ref="I8:K8"/>
    <mergeCell ref="L8:O8"/>
    <mergeCell ref="A9:D9"/>
    <mergeCell ref="E9:O9"/>
    <mergeCell ref="A10:O10"/>
    <mergeCell ref="A11:O11"/>
    <mergeCell ref="B12:C12"/>
    <mergeCell ref="A13:A15"/>
    <mergeCell ref="A16:A21"/>
    <mergeCell ref="A22:A24"/>
  </mergeCells>
  <printOptions headings="false" gridLines="false" gridLinesSet="true" horizontalCentered="false" verticalCentered="false"/>
  <pageMargins left="0.25" right="0.25" top="0.75" bottom="0.75" header="0.511805555555555" footer="0.511805555555555"/>
  <pageSetup paperSize="14" scale="100"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2"/>
  <legacyDrawing r:id="rId3"/>
</worksheet>
</file>

<file path=xl/worksheets/sheet9.xml><?xml version="1.0" encoding="utf-8"?>
<worksheet xmlns="http://schemas.openxmlformats.org/spreadsheetml/2006/main" xmlns:r="http://schemas.openxmlformats.org/officeDocument/2006/relationships">
  <sheetPr filterMode="false">
    <tabColor rgb="FFF6B26B"/>
    <pageSetUpPr fitToPage="false"/>
  </sheetPr>
  <dimension ref="A1:N51"/>
  <sheetViews>
    <sheetView showFormulas="false" showGridLines="false" showRowColHeaders="true" showZeros="true" rightToLeft="false" tabSelected="false" showOutlineSymbols="true" defaultGridColor="true" view="normal" topLeftCell="A6" colorId="64" zoomScale="100" zoomScaleNormal="100" zoomScalePageLayoutView="100" workbookViewId="0">
      <selection pane="topLeft" activeCell="B41" activeCellId="0" sqref="B41"/>
    </sheetView>
  </sheetViews>
  <sheetFormatPr defaultRowHeight="15" zeroHeight="false" outlineLevelRow="0" outlineLevelCol="0"/>
  <cols>
    <col collapsed="false" customWidth="true" hidden="false" outlineLevel="0" max="1" min="1" style="0" width="41.42"/>
    <col collapsed="false" customWidth="true" hidden="false" outlineLevel="0" max="2" min="2" style="0" width="13.43"/>
    <col collapsed="false" customWidth="true" hidden="false" outlineLevel="0" max="3" min="3" style="0" width="11.86"/>
    <col collapsed="false" customWidth="true" hidden="false" outlineLevel="0" max="4" min="4" style="0" width="11.14"/>
    <col collapsed="false" customWidth="true" hidden="false" outlineLevel="0" max="6" min="5" style="0" width="12.14"/>
    <col collapsed="false" customWidth="true" hidden="false" outlineLevel="0" max="7" min="7" style="0" width="11.14"/>
    <col collapsed="false" customWidth="true" hidden="false" outlineLevel="0" max="8" min="8" style="0" width="13.01"/>
    <col collapsed="false" customWidth="true" hidden="false" outlineLevel="0" max="9" min="9" style="0" width="13.14"/>
    <col collapsed="false" customWidth="true" hidden="false" outlineLevel="0" max="10" min="10" style="0" width="13.43"/>
    <col collapsed="false" customWidth="true" hidden="false" outlineLevel="0" max="11" min="11" style="0" width="14.15"/>
    <col collapsed="false" customWidth="true" hidden="false" outlineLevel="0" max="12" min="12" style="0" width="11.99"/>
    <col collapsed="false" customWidth="true" hidden="false" outlineLevel="0" max="14" min="13" style="0" width="11.14"/>
    <col collapsed="false" customWidth="true" hidden="false" outlineLevel="0" max="1025" min="15" style="0" width="14.43"/>
  </cols>
  <sheetData>
    <row r="1" customFormat="false" ht="17.1" hidden="false" customHeight="true" outlineLevel="0" collapsed="false">
      <c r="A1" s="5"/>
      <c r="B1" s="5"/>
      <c r="C1" s="3" t="s">
        <v>0</v>
      </c>
      <c r="D1" s="3"/>
      <c r="E1" s="3"/>
      <c r="F1" s="3"/>
      <c r="G1" s="3"/>
      <c r="H1" s="3"/>
      <c r="I1" s="3"/>
      <c r="J1" s="3"/>
      <c r="K1" s="4" t="s">
        <v>111</v>
      </c>
      <c r="L1" s="4"/>
      <c r="M1" s="4"/>
      <c r="N1" s="4"/>
    </row>
    <row r="2" customFormat="false" ht="17.1" hidden="false" customHeight="true" outlineLevel="0" collapsed="false">
      <c r="A2" s="5"/>
      <c r="B2" s="5"/>
      <c r="C2" s="3"/>
      <c r="D2" s="3"/>
      <c r="E2" s="3"/>
      <c r="F2" s="3"/>
      <c r="G2" s="3"/>
      <c r="H2" s="3"/>
      <c r="I2" s="3"/>
      <c r="J2" s="3"/>
      <c r="K2" s="4" t="s">
        <v>112</v>
      </c>
      <c r="L2" s="4"/>
      <c r="M2" s="4"/>
      <c r="N2" s="4"/>
    </row>
    <row r="3" customFormat="false" ht="17.1" hidden="false" customHeight="true" outlineLevel="0" collapsed="false">
      <c r="A3" s="5"/>
      <c r="B3" s="5"/>
      <c r="C3" s="3" t="s">
        <v>3</v>
      </c>
      <c r="D3" s="3"/>
      <c r="E3" s="3"/>
      <c r="F3" s="3"/>
      <c r="G3" s="3"/>
      <c r="H3" s="3"/>
      <c r="I3" s="3"/>
      <c r="J3" s="3"/>
      <c r="K3" s="4" t="s">
        <v>78</v>
      </c>
      <c r="L3" s="4"/>
      <c r="M3" s="4"/>
      <c r="N3" s="4"/>
    </row>
    <row r="4" customFormat="false" ht="17.1" hidden="false" customHeight="true" outlineLevel="0" collapsed="false">
      <c r="A4" s="5"/>
      <c r="B4" s="5"/>
      <c r="C4" s="3"/>
      <c r="D4" s="3"/>
      <c r="E4" s="3"/>
      <c r="F4" s="3"/>
      <c r="G4" s="3"/>
      <c r="H4" s="3"/>
      <c r="I4" s="3"/>
      <c r="J4" s="3"/>
      <c r="K4" s="4" t="s">
        <v>107</v>
      </c>
      <c r="L4" s="4"/>
      <c r="M4" s="4"/>
      <c r="N4" s="4"/>
    </row>
    <row r="5" customFormat="false" ht="17.1" hidden="false" customHeight="true" outlineLevel="0" collapsed="false">
      <c r="A5" s="5"/>
      <c r="B5" s="5"/>
      <c r="C5" s="5"/>
      <c r="D5" s="5"/>
      <c r="E5" s="5"/>
      <c r="F5" s="5"/>
      <c r="G5" s="5"/>
      <c r="H5" s="5"/>
      <c r="I5" s="5"/>
      <c r="J5" s="5"/>
      <c r="K5" s="5"/>
      <c r="L5" s="5"/>
      <c r="M5" s="5"/>
      <c r="N5" s="5"/>
    </row>
    <row r="6" customFormat="false" ht="17.1" hidden="false" customHeight="true" outlineLevel="0" collapsed="false">
      <c r="A6" s="71" t="s">
        <v>6</v>
      </c>
      <c r="B6" s="71"/>
      <c r="C6" s="71"/>
      <c r="D6" s="72" t="str">
        <f aca="false">Identificación!C6</f>
        <v>Desempeño de la gestión integral de los espacios culturales para la circulación de artes escénicas.</v>
      </c>
      <c r="E6" s="72"/>
      <c r="F6" s="72"/>
      <c r="G6" s="72"/>
      <c r="H6" s="72"/>
      <c r="I6" s="72"/>
      <c r="J6" s="72"/>
      <c r="K6" s="72"/>
      <c r="L6" s="72"/>
      <c r="M6" s="72"/>
      <c r="N6" s="72"/>
    </row>
    <row r="7" customFormat="false" ht="17.1" hidden="false" customHeight="true" outlineLevel="0" collapsed="false">
      <c r="A7" s="71" t="s">
        <v>118</v>
      </c>
      <c r="B7" s="71"/>
      <c r="C7" s="71"/>
      <c r="D7" s="72" t="s">
        <v>81</v>
      </c>
      <c r="E7" s="72"/>
      <c r="F7" s="72"/>
      <c r="G7" s="72"/>
      <c r="H7" s="72"/>
      <c r="I7" s="72"/>
      <c r="J7" s="72"/>
      <c r="K7" s="72"/>
      <c r="L7" s="72"/>
      <c r="M7" s="72"/>
      <c r="N7" s="72"/>
    </row>
    <row r="8" customFormat="false" ht="17.1" hidden="false" customHeight="true" outlineLevel="0" collapsed="false">
      <c r="A8" s="13"/>
      <c r="B8" s="13"/>
      <c r="C8" s="13"/>
      <c r="D8" s="13"/>
      <c r="E8" s="13"/>
      <c r="F8" s="13"/>
      <c r="G8" s="13"/>
      <c r="H8" s="13"/>
      <c r="I8" s="13"/>
      <c r="J8" s="13"/>
      <c r="K8" s="13"/>
      <c r="L8" s="13"/>
      <c r="M8" s="13"/>
      <c r="N8" s="13"/>
    </row>
    <row r="9" customFormat="false" ht="30.75" hidden="false" customHeight="true" outlineLevel="0" collapsed="false">
      <c r="A9" s="84" t="s">
        <v>119</v>
      </c>
      <c r="B9" s="84"/>
      <c r="C9" s="84"/>
      <c r="D9" s="84"/>
      <c r="E9" s="84"/>
      <c r="F9" s="84"/>
      <c r="G9" s="84"/>
      <c r="H9" s="84"/>
      <c r="I9" s="84"/>
      <c r="J9" s="84"/>
      <c r="K9" s="84"/>
      <c r="L9" s="84"/>
      <c r="M9" s="84"/>
      <c r="N9" s="84"/>
    </row>
    <row r="10" customFormat="false" ht="33" hidden="false" customHeight="false" outlineLevel="0" collapsed="false">
      <c r="A10" s="94" t="s">
        <v>102</v>
      </c>
      <c r="B10" s="94" t="s">
        <v>120</v>
      </c>
      <c r="C10" s="95" t="s">
        <v>89</v>
      </c>
      <c r="D10" s="95" t="s">
        <v>90</v>
      </c>
      <c r="E10" s="95" t="s">
        <v>91</v>
      </c>
      <c r="F10" s="95" t="s">
        <v>92</v>
      </c>
      <c r="G10" s="95" t="s">
        <v>93</v>
      </c>
      <c r="H10" s="95" t="s">
        <v>94</v>
      </c>
      <c r="I10" s="95" t="s">
        <v>95</v>
      </c>
      <c r="J10" s="95" t="s">
        <v>96</v>
      </c>
      <c r="K10" s="95" t="s">
        <v>103</v>
      </c>
      <c r="L10" s="95" t="s">
        <v>98</v>
      </c>
      <c r="M10" s="95" t="s">
        <v>99</v>
      </c>
      <c r="N10" s="95" t="s">
        <v>100</v>
      </c>
    </row>
    <row r="11" customFormat="false" ht="17.1" hidden="false" customHeight="true" outlineLevel="0" collapsed="false">
      <c r="A11" s="115" t="str">
        <f aca="false">Identificación!I15</f>
        <v>Avance meta de actividades artísticas (2019)</v>
      </c>
      <c r="B11" s="116" t="n">
        <v>1.153</v>
      </c>
      <c r="C11" s="88" t="n">
        <f aca="false">SUM(Seguimiento!$D$13:D13)/1100</f>
        <v>0.00727272727272727</v>
      </c>
      <c r="D11" s="88" t="n">
        <f aca="false">SUM(Seguimiento!$D$13:E13)/1100</f>
        <v>0.0336363636363636</v>
      </c>
      <c r="E11" s="88" t="n">
        <f aca="false">SUM(Seguimiento!$D$13:F13)/1100</f>
        <v>0.0881818181818182</v>
      </c>
      <c r="F11" s="88"/>
      <c r="G11" s="88"/>
      <c r="H11" s="88"/>
      <c r="I11" s="88"/>
      <c r="J11" s="88"/>
      <c r="K11" s="88"/>
      <c r="L11" s="88"/>
      <c r="M11" s="88"/>
      <c r="N11" s="88"/>
    </row>
    <row r="12" customFormat="false" ht="17.1" hidden="false" customHeight="true" outlineLevel="0" collapsed="false">
      <c r="A12" s="117" t="str">
        <f aca="false">Identificación!I16</f>
        <v>Avance meta de asistencias (2019)</v>
      </c>
      <c r="B12" s="116" t="n">
        <v>1.203</v>
      </c>
      <c r="C12" s="88" t="n">
        <f aca="false">SUM(Seguimiento!$D$14:D14)/400000</f>
        <v>0.00857</v>
      </c>
      <c r="D12" s="88" t="n">
        <f aca="false">SUM(Seguimiento!$D$14:E14)/400000</f>
        <v>0.0487875</v>
      </c>
      <c r="E12" s="88" t="n">
        <f aca="false">SUM(Seguimiento!$D$14:F14)/400000</f>
        <v>0.101275</v>
      </c>
      <c r="F12" s="88"/>
      <c r="G12" s="88"/>
      <c r="H12" s="88"/>
      <c r="I12" s="88"/>
      <c r="J12" s="88"/>
      <c r="K12" s="88"/>
      <c r="L12" s="88"/>
      <c r="M12" s="88"/>
      <c r="N12" s="88"/>
    </row>
    <row r="13" s="101" customFormat="true" ht="17.1" hidden="false" customHeight="true" outlineLevel="0" collapsed="false">
      <c r="A13" s="115" t="str">
        <f aca="false">Identificación!I17&amp;" TJEG"</f>
        <v>Nivel de ocupación mensual de los escenarios TJEG</v>
      </c>
      <c r="B13" s="116" t="n">
        <v>0.610630854785373</v>
      </c>
      <c r="C13" s="88" t="n">
        <f aca="false">+TJEG!D14/TJEG!D15</f>
        <v>0.753982300884956</v>
      </c>
      <c r="D13" s="88" t="n">
        <f aca="false">+TJEG!E14/TJEG!E15</f>
        <v>0.75722951050924</v>
      </c>
      <c r="E13" s="88" t="n">
        <f aca="false">+TJEG!F14/TJEG!F15</f>
        <v>0.777563608326908</v>
      </c>
      <c r="F13" s="88"/>
      <c r="G13" s="88"/>
      <c r="H13" s="88"/>
      <c r="I13" s="88"/>
      <c r="J13" s="88"/>
      <c r="K13" s="88"/>
      <c r="L13" s="88"/>
      <c r="M13" s="88"/>
      <c r="N13" s="88"/>
    </row>
    <row r="14" s="101" customFormat="true" ht="17.1" hidden="false" customHeight="true" outlineLevel="0" collapsed="false">
      <c r="A14" s="115" t="str">
        <f aca="false">Identificación!I17&amp;" TP"</f>
        <v>Nivel de ocupación mensual de los escenarios TP</v>
      </c>
      <c r="B14" s="116" t="n">
        <v>0.79156378600823</v>
      </c>
      <c r="C14" s="118" t="e">
        <f aca="false">TP!D14/TP!D15</f>
        <v>#DIV/0!</v>
      </c>
      <c r="D14" s="119" t="n">
        <f aca="false">TP!E14/TP!E15</f>
        <v>0.475</v>
      </c>
      <c r="E14" s="119" t="n">
        <f aca="false">TP!F14/TP!F15</f>
        <v>0.876282051282051</v>
      </c>
      <c r="F14" s="119"/>
      <c r="G14" s="119"/>
      <c r="H14" s="119"/>
      <c r="I14" s="119"/>
      <c r="J14" s="119"/>
      <c r="K14" s="119"/>
      <c r="L14" s="119"/>
      <c r="M14" s="119"/>
      <c r="N14" s="119"/>
    </row>
    <row r="15" s="101" customFormat="true" ht="17.1" hidden="false" customHeight="true" outlineLevel="0" collapsed="false">
      <c r="A15" s="115" t="str">
        <f aca="false">Identificación!I17&amp;" MT"</f>
        <v>Nivel de ocupación mensual de los escenarios MT</v>
      </c>
      <c r="B15" s="116" t="n">
        <v>0.691235963925562</v>
      </c>
      <c r="C15" s="118" t="e">
        <f aca="false">MT!D14/MT!D15</f>
        <v>#DIV/0!</v>
      </c>
      <c r="D15" s="119" t="n">
        <f aca="false">MT!E14/MT!E15</f>
        <v>0.511208791208791</v>
      </c>
      <c r="E15" s="119" t="n">
        <f aca="false">MT!F14/MT!F15</f>
        <v>0.896817743490839</v>
      </c>
      <c r="F15" s="119"/>
      <c r="G15" s="119"/>
      <c r="H15" s="119"/>
      <c r="I15" s="119"/>
      <c r="J15" s="119"/>
      <c r="K15" s="119"/>
      <c r="L15" s="119"/>
      <c r="M15" s="119"/>
      <c r="N15" s="119"/>
    </row>
    <row r="16" customFormat="false" ht="33.95" hidden="false" customHeight="true" outlineLevel="0" collapsed="false">
      <c r="A16" s="117" t="str">
        <f aca="false">Identificación!I19</f>
        <v>Avance de las acciones de mantenimiento y dotación</v>
      </c>
      <c r="B16" s="120" t="s">
        <v>114</v>
      </c>
      <c r="C16" s="118"/>
      <c r="D16" s="118"/>
      <c r="E16" s="118"/>
      <c r="F16" s="119"/>
      <c r="G16" s="119"/>
      <c r="H16" s="119"/>
      <c r="I16" s="119"/>
      <c r="J16" s="119"/>
      <c r="K16" s="119"/>
      <c r="L16" s="119"/>
      <c r="M16" s="119"/>
      <c r="N16" s="119"/>
    </row>
    <row r="17" customFormat="false" ht="33.95" hidden="false" customHeight="true" outlineLevel="0" collapsed="false">
      <c r="A17" s="117" t="str">
        <f aca="false">Identificación!I23</f>
        <v>Ejecución de los recursos gestionados para las acciones de mantenimiento y dotación</v>
      </c>
      <c r="B17" s="120" t="s">
        <v>114</v>
      </c>
      <c r="C17" s="118"/>
      <c r="D17" s="118"/>
      <c r="E17" s="118"/>
      <c r="F17" s="119"/>
      <c r="G17" s="119"/>
      <c r="H17" s="119"/>
      <c r="I17" s="119"/>
      <c r="J17" s="119"/>
      <c r="K17" s="119"/>
      <c r="L17" s="119"/>
      <c r="M17" s="119"/>
      <c r="N17" s="119"/>
    </row>
    <row r="18" customFormat="false" ht="33.95" hidden="false" customHeight="true" outlineLevel="0" collapsed="false">
      <c r="A18" s="117" t="str">
        <f aca="false">Identificación!I25&amp;" de escenarios a cargo de SEC"</f>
        <v>Avance de cumplimiento de la meta de recaudo de escenarios a cargo de SEC</v>
      </c>
      <c r="B18" s="121" t="n">
        <v>1.139</v>
      </c>
      <c r="C18" s="88" t="n">
        <f aca="false">(SUM(TJEG!$D$16:D19)+SUM(TP!$D$16:D19))/2485000000</f>
        <v>0.00496034607645875</v>
      </c>
      <c r="D18" s="88" t="n">
        <f aca="false">(SUM(TJEG!$D$16:E19)+SUM(TP!$D$16:E19))/2485000000</f>
        <v>0.024516432193159</v>
      </c>
      <c r="E18" s="88" t="n">
        <f aca="false">(SUM(TJEG!$D$16:F19)+SUM(TP!$D$16:F19))/2485000000</f>
        <v>0.0691919738430584</v>
      </c>
      <c r="F18" s="88"/>
      <c r="G18" s="88"/>
      <c r="H18" s="88"/>
      <c r="I18" s="88"/>
      <c r="J18" s="88"/>
      <c r="K18" s="88"/>
      <c r="L18" s="88"/>
      <c r="M18" s="88"/>
      <c r="N18" s="88"/>
    </row>
    <row r="19" s="101" customFormat="true" ht="33.95" hidden="false" customHeight="true" outlineLevel="0" collapsed="false">
      <c r="A19" s="117" t="str">
        <f aca="false">Identificación!I25&amp;" TMJMSD"</f>
        <v>Avance de cumplimiento de la meta de recaudo TMJMSD</v>
      </c>
      <c r="B19" s="116" t="n">
        <v>0.98</v>
      </c>
      <c r="C19" s="88" t="n">
        <f aca="false">SUM(TMJMSD!$D$16:D16)/6215000000</f>
        <v>0.0170794228479485</v>
      </c>
      <c r="D19" s="88" t="n">
        <f aca="false">SUM(TMJMSD!$D$16:E16)/6215000000</f>
        <v>0.067596544006436</v>
      </c>
      <c r="E19" s="88" t="n">
        <f aca="false">SUM(TMJMSD!$D$16:F16)/6215000000</f>
        <v>0.120566141110217</v>
      </c>
      <c r="F19" s="88"/>
      <c r="G19" s="88"/>
      <c r="H19" s="88"/>
      <c r="I19" s="88"/>
      <c r="J19" s="88"/>
      <c r="K19" s="88"/>
      <c r="L19" s="88"/>
      <c r="M19" s="88"/>
      <c r="N19" s="88"/>
    </row>
    <row r="20" customFormat="false" ht="33.95" hidden="false" customHeight="true" outlineLevel="0" collapsed="false">
      <c r="A20" s="117" t="str">
        <f aca="false">Identificación!I29</f>
        <v>Porcentaje de participación de otros aportes monetarios</v>
      </c>
      <c r="B20" s="122" t="s">
        <v>114</v>
      </c>
      <c r="C20" s="123" t="n">
        <f aca="false">TJEG!D19/Seguimiento!D22</f>
        <v>0</v>
      </c>
      <c r="D20" s="119" t="n">
        <f aca="false">TJEG!E19/Seguimiento!E22</f>
        <v>0</v>
      </c>
      <c r="E20" s="119" t="n">
        <f aca="false">TJEG!F19/Seguimiento!F22</f>
        <v>0</v>
      </c>
      <c r="F20" s="119"/>
      <c r="G20" s="119"/>
      <c r="H20" s="119"/>
      <c r="I20" s="123"/>
      <c r="J20" s="119"/>
      <c r="K20" s="119"/>
      <c r="L20" s="119"/>
      <c r="M20" s="119"/>
      <c r="N20" s="119"/>
    </row>
    <row r="21" customFormat="false" ht="33.95" hidden="false" customHeight="true" outlineLevel="0" collapsed="false">
      <c r="A21" s="117" t="str">
        <f aca="false">Identificación!E30</f>
        <v>Valor de otros aportes (no monetarios) por alianzas, patrocinios y otros conceptos del mes</v>
      </c>
      <c r="B21" s="122" t="s">
        <v>114</v>
      </c>
      <c r="C21" s="90" t="n">
        <f aca="false">+Seguimiento!D24</f>
        <v>0</v>
      </c>
      <c r="D21" s="90" t="n">
        <f aca="false">+Seguimiento!E24</f>
        <v>0</v>
      </c>
      <c r="E21" s="90" t="n">
        <f aca="false">+Seguimiento!F24</f>
        <v>0</v>
      </c>
      <c r="F21" s="90"/>
      <c r="G21" s="90"/>
      <c r="H21" s="90"/>
      <c r="I21" s="90"/>
      <c r="J21" s="90"/>
      <c r="K21" s="90"/>
      <c r="L21" s="90"/>
      <c r="M21" s="90"/>
      <c r="N21" s="90"/>
    </row>
    <row r="22" customFormat="false" ht="16.5" hidden="false" customHeight="false" outlineLevel="0" collapsed="false">
      <c r="A22" s="124"/>
      <c r="B22" s="124"/>
      <c r="C22" s="124"/>
      <c r="D22" s="124"/>
      <c r="E22" s="124"/>
      <c r="F22" s="124"/>
      <c r="G22" s="124"/>
      <c r="H22" s="124"/>
      <c r="I22" s="124"/>
      <c r="J22" s="124"/>
      <c r="K22" s="124"/>
      <c r="L22" s="124"/>
      <c r="M22" s="124"/>
      <c r="N22" s="124"/>
    </row>
    <row r="23" customFormat="false" ht="16.5" hidden="false" customHeight="false" outlineLevel="0" collapsed="false">
      <c r="A23" s="125" t="s">
        <v>121</v>
      </c>
      <c r="B23" s="125"/>
      <c r="C23" s="125"/>
      <c r="D23" s="125"/>
      <c r="E23" s="125"/>
      <c r="F23" s="125"/>
      <c r="G23" s="125"/>
      <c r="H23" s="125"/>
      <c r="I23" s="125"/>
      <c r="J23" s="125"/>
      <c r="K23" s="125"/>
      <c r="L23" s="125"/>
      <c r="M23" s="125"/>
      <c r="N23" s="125"/>
    </row>
    <row r="24" customFormat="false" ht="16.5" hidden="false" customHeight="true" outlineLevel="0" collapsed="false">
      <c r="A24" s="126" t="s">
        <v>122</v>
      </c>
      <c r="B24" s="126"/>
      <c r="C24" s="126"/>
      <c r="D24" s="126"/>
      <c r="E24" s="126"/>
      <c r="F24" s="126"/>
      <c r="G24" s="126"/>
      <c r="H24" s="127" t="s">
        <v>123</v>
      </c>
      <c r="I24" s="127"/>
      <c r="J24" s="127"/>
      <c r="K24" s="127"/>
      <c r="L24" s="128" t="s">
        <v>124</v>
      </c>
      <c r="M24" s="128"/>
      <c r="N24" s="128"/>
    </row>
    <row r="25" customFormat="false" ht="16.5" hidden="false" customHeight="true" outlineLevel="0" collapsed="false">
      <c r="A25" s="84" t="s">
        <v>125</v>
      </c>
      <c r="B25" s="84" t="s">
        <v>102</v>
      </c>
      <c r="C25" s="84"/>
      <c r="D25" s="84"/>
      <c r="E25" s="129" t="s">
        <v>126</v>
      </c>
      <c r="F25" s="130" t="s">
        <v>127</v>
      </c>
      <c r="G25" s="131" t="s">
        <v>128</v>
      </c>
      <c r="H25" s="132" t="s">
        <v>129</v>
      </c>
      <c r="I25" s="132" t="s">
        <v>130</v>
      </c>
      <c r="J25" s="133" t="s">
        <v>131</v>
      </c>
      <c r="K25" s="133" t="s">
        <v>132</v>
      </c>
      <c r="L25" s="134" t="s">
        <v>133</v>
      </c>
      <c r="M25" s="134" t="s">
        <v>134</v>
      </c>
      <c r="N25" s="134"/>
    </row>
    <row r="26" customFormat="false" ht="30" hidden="false" customHeight="true" outlineLevel="0" collapsed="false">
      <c r="A26" s="7" t="str">
        <f aca="false">Identificación!B15</f>
        <v>1.1 Oferta en espacio público, escenarios locales y escenarios a cargo de la Subdirección de Equipamientos Culturales</v>
      </c>
      <c r="B26" s="135" t="str">
        <f aca="false">A11</f>
        <v>Avance meta de actividades artísticas (2019)</v>
      </c>
      <c r="C26" s="135"/>
      <c r="D26" s="135"/>
      <c r="E26" s="136" t="s">
        <v>135</v>
      </c>
      <c r="F26" s="136" t="s">
        <v>136</v>
      </c>
      <c r="G26" s="136" t="s">
        <v>137</v>
      </c>
      <c r="H26" s="137" t="n">
        <f aca="false">+E11</f>
        <v>0.0881818181818182</v>
      </c>
      <c r="I26" s="138"/>
      <c r="J26" s="138"/>
      <c r="K26" s="139"/>
      <c r="L26" s="140"/>
      <c r="M26" s="141"/>
      <c r="N26" s="141"/>
    </row>
    <row r="27" customFormat="false" ht="30" hidden="false" customHeight="true" outlineLevel="0" collapsed="false">
      <c r="A27" s="7"/>
      <c r="B27" s="135" t="str">
        <f aca="false">A12</f>
        <v>Avance meta de asistencias (2019)</v>
      </c>
      <c r="C27" s="135"/>
      <c r="D27" s="135"/>
      <c r="E27" s="136" t="s">
        <v>138</v>
      </c>
      <c r="F27" s="136" t="s">
        <v>139</v>
      </c>
      <c r="G27" s="136" t="s">
        <v>140</v>
      </c>
      <c r="H27" s="137" t="n">
        <f aca="false">+E12</f>
        <v>0.101275</v>
      </c>
      <c r="I27" s="138"/>
      <c r="J27" s="138"/>
      <c r="K27" s="139"/>
      <c r="L27" s="140"/>
      <c r="M27" s="141"/>
      <c r="N27" s="141"/>
    </row>
    <row r="28" s="101" customFormat="true" ht="30" hidden="false" customHeight="true" outlineLevel="0" collapsed="false">
      <c r="A28" s="7"/>
      <c r="B28" s="135" t="str">
        <f aca="false">+A13</f>
        <v>Nivel de ocupación mensual de los escenarios TJEG</v>
      </c>
      <c r="C28" s="135"/>
      <c r="D28" s="135"/>
      <c r="E28" s="70" t="s">
        <v>141</v>
      </c>
      <c r="F28" s="70" t="s">
        <v>142</v>
      </c>
      <c r="G28" s="70" t="s">
        <v>143</v>
      </c>
      <c r="H28" s="137" t="n">
        <f aca="false">+TJEG!F14/TJEG!F15</f>
        <v>0.777563608326908</v>
      </c>
      <c r="I28" s="137"/>
      <c r="J28" s="138"/>
      <c r="K28" s="139"/>
      <c r="L28" s="140"/>
      <c r="M28" s="142"/>
      <c r="N28" s="100"/>
    </row>
    <row r="29" s="101" customFormat="true" ht="30" hidden="false" customHeight="true" outlineLevel="0" collapsed="false">
      <c r="A29" s="7"/>
      <c r="B29" s="135" t="str">
        <f aca="false">+A14</f>
        <v>Nivel de ocupación mensual de los escenarios TP</v>
      </c>
      <c r="C29" s="135"/>
      <c r="D29" s="135"/>
      <c r="E29" s="70" t="s">
        <v>141</v>
      </c>
      <c r="F29" s="70" t="s">
        <v>142</v>
      </c>
      <c r="G29" s="70" t="s">
        <v>143</v>
      </c>
      <c r="H29" s="143" t="n">
        <f aca="false">TP!F14/TP!F15</f>
        <v>0.876282051282051</v>
      </c>
      <c r="I29" s="139"/>
      <c r="J29" s="139"/>
      <c r="K29" s="139"/>
      <c r="L29" s="140"/>
      <c r="M29" s="142"/>
      <c r="N29" s="100"/>
    </row>
    <row r="30" customFormat="false" ht="30" hidden="false" customHeight="true" outlineLevel="0" collapsed="false">
      <c r="A30" s="7"/>
      <c r="B30" s="135" t="str">
        <f aca="false">+A15</f>
        <v>Nivel de ocupación mensual de los escenarios MT</v>
      </c>
      <c r="C30" s="135"/>
      <c r="D30" s="135"/>
      <c r="E30" s="70" t="s">
        <v>141</v>
      </c>
      <c r="F30" s="70" t="s">
        <v>142</v>
      </c>
      <c r="G30" s="70" t="s">
        <v>143</v>
      </c>
      <c r="H30" s="143" t="n">
        <f aca="false">MT!F14/MT!F15</f>
        <v>0.896817743490839</v>
      </c>
      <c r="I30" s="139"/>
      <c r="J30" s="139"/>
      <c r="K30" s="139"/>
      <c r="L30" s="140"/>
      <c r="M30" s="141"/>
      <c r="N30" s="141"/>
    </row>
    <row r="31" customFormat="false" ht="30" hidden="false" customHeight="true" outlineLevel="0" collapsed="false">
      <c r="A31" s="117" t="str">
        <f aca="false">Identificación!B19&amp;" de infraestructura especializada para las Artes Escénicas."</f>
        <v>2.1 Plan Plurianual de Mantenimiento y Dotación de infraestructura especializada para las Artes Escénicas.</v>
      </c>
      <c r="B31" s="135" t="str">
        <f aca="false">A16</f>
        <v>Avance de las acciones de mantenimiento y dotación</v>
      </c>
      <c r="C31" s="135"/>
      <c r="D31" s="135"/>
      <c r="E31" s="144"/>
      <c r="F31" s="144"/>
      <c r="G31" s="144"/>
      <c r="H31" s="145" t="s">
        <v>144</v>
      </c>
      <c r="I31" s="146"/>
      <c r="J31" s="146"/>
      <c r="K31" s="139"/>
      <c r="L31" s="140"/>
      <c r="M31" s="141"/>
      <c r="N31" s="141"/>
    </row>
    <row r="32" customFormat="false" ht="45.75" hidden="false" customHeight="true" outlineLevel="0" collapsed="false">
      <c r="A32" s="117"/>
      <c r="B32" s="135" t="str">
        <f aca="false">A17</f>
        <v>Ejecución de los recursos gestionados para las acciones de mantenimiento y dotación</v>
      </c>
      <c r="C32" s="135"/>
      <c r="D32" s="135"/>
      <c r="E32" s="144"/>
      <c r="F32" s="144"/>
      <c r="G32" s="144"/>
      <c r="H32" s="145" t="s">
        <v>144</v>
      </c>
      <c r="I32" s="146"/>
      <c r="J32" s="146"/>
      <c r="K32" s="139"/>
      <c r="L32" s="140"/>
      <c r="M32" s="141"/>
      <c r="N32" s="141"/>
    </row>
    <row r="33" customFormat="false" ht="30" hidden="false" customHeight="true" outlineLevel="0" collapsed="false">
      <c r="A33" s="147" t="str">
        <f aca="false">Identificación!B25</f>
        <v>3.1 Sostenibilidad Económica</v>
      </c>
      <c r="B33" s="135" t="str">
        <f aca="false">A18</f>
        <v>Avance de cumplimiento de la meta de recaudo de escenarios a cargo de SEC</v>
      </c>
      <c r="C33" s="135"/>
      <c r="D33" s="135"/>
      <c r="E33" s="136" t="s">
        <v>145</v>
      </c>
      <c r="F33" s="136" t="s">
        <v>146</v>
      </c>
      <c r="G33" s="136" t="s">
        <v>147</v>
      </c>
      <c r="H33" s="148" t="n">
        <f aca="false">+E18</f>
        <v>0.0691919738430584</v>
      </c>
      <c r="I33" s="149"/>
      <c r="J33" s="149"/>
      <c r="K33" s="139"/>
      <c r="L33" s="140"/>
      <c r="M33" s="141"/>
      <c r="N33" s="141"/>
    </row>
    <row r="34" s="101" customFormat="true" ht="30" hidden="false" customHeight="true" outlineLevel="0" collapsed="false">
      <c r="A34" s="147"/>
      <c r="B34" s="135" t="str">
        <f aca="false">A19</f>
        <v>Avance de cumplimiento de la meta de recaudo TMJMSD</v>
      </c>
      <c r="C34" s="135"/>
      <c r="D34" s="135"/>
      <c r="E34" s="136" t="s">
        <v>145</v>
      </c>
      <c r="F34" s="136" t="s">
        <v>146</v>
      </c>
      <c r="G34" s="136" t="s">
        <v>147</v>
      </c>
      <c r="H34" s="150" t="n">
        <f aca="false">+E19</f>
        <v>0.120566141110217</v>
      </c>
      <c r="I34" s="150"/>
      <c r="J34" s="149"/>
      <c r="K34" s="139"/>
      <c r="L34" s="140"/>
      <c r="M34" s="142"/>
      <c r="N34" s="100"/>
    </row>
    <row r="35" customFormat="false" ht="15.75" hidden="false" customHeight="true" outlineLevel="0" collapsed="false">
      <c r="A35" s="151"/>
      <c r="B35" s="101"/>
      <c r="C35" s="101"/>
      <c r="D35" s="101"/>
      <c r="E35" s="151"/>
      <c r="F35" s="151"/>
      <c r="G35" s="151"/>
      <c r="H35" s="151"/>
      <c r="I35" s="151"/>
      <c r="J35" s="151"/>
      <c r="K35" s="151"/>
      <c r="L35" s="151"/>
      <c r="M35" s="151"/>
      <c r="N35" s="151"/>
    </row>
    <row r="36" customFormat="false" ht="16.5" hidden="false" customHeight="false" outlineLevel="0" collapsed="false">
      <c r="A36" s="151"/>
      <c r="E36" s="151"/>
      <c r="F36" s="151"/>
      <c r="G36" s="151"/>
      <c r="H36" s="151"/>
      <c r="I36" s="151"/>
      <c r="J36" s="151"/>
      <c r="K36" s="151"/>
      <c r="L36" s="151"/>
      <c r="M36" s="151"/>
      <c r="N36" s="151"/>
    </row>
    <row r="37" customFormat="false" ht="16.5" hidden="false" customHeight="false" outlineLevel="0" collapsed="false">
      <c r="A37" s="125" t="s">
        <v>148</v>
      </c>
      <c r="B37" s="125"/>
      <c r="C37" s="125"/>
      <c r="D37" s="125"/>
      <c r="E37" s="125"/>
      <c r="F37" s="125"/>
      <c r="G37" s="125"/>
      <c r="H37" s="125"/>
      <c r="I37" s="125"/>
      <c r="J37" s="125"/>
      <c r="K37" s="125"/>
      <c r="L37" s="125"/>
      <c r="M37" s="125"/>
      <c r="N37" s="125"/>
    </row>
    <row r="38" customFormat="false" ht="69.75" hidden="false" customHeight="true" outlineLevel="0" collapsed="false">
      <c r="A38" s="7" t="str">
        <f aca="false">B26</f>
        <v>Avance meta de actividades artísticas (2019)</v>
      </c>
      <c r="B38" s="152" t="s">
        <v>149</v>
      </c>
      <c r="C38" s="152"/>
      <c r="D38" s="152"/>
      <c r="E38" s="152"/>
      <c r="F38" s="152"/>
      <c r="G38" s="152"/>
      <c r="H38" s="152"/>
      <c r="I38" s="152"/>
      <c r="J38" s="152"/>
      <c r="K38" s="152"/>
      <c r="L38" s="152"/>
      <c r="M38" s="152"/>
      <c r="N38" s="152"/>
    </row>
    <row r="39" customFormat="false" ht="60" hidden="false" customHeight="true" outlineLevel="0" collapsed="false">
      <c r="A39" s="7" t="str">
        <f aca="false">B27</f>
        <v>Avance meta de asistencias (2019)</v>
      </c>
      <c r="B39" s="152" t="s">
        <v>150</v>
      </c>
      <c r="C39" s="152"/>
      <c r="D39" s="152"/>
      <c r="E39" s="152"/>
      <c r="F39" s="152"/>
      <c r="G39" s="152"/>
      <c r="H39" s="152"/>
      <c r="I39" s="152"/>
      <c r="J39" s="152"/>
      <c r="K39" s="152"/>
      <c r="L39" s="152"/>
      <c r="M39" s="152"/>
      <c r="N39" s="152"/>
    </row>
    <row r="40" customFormat="false" ht="36.75" hidden="false" customHeight="true" outlineLevel="0" collapsed="false">
      <c r="A40" s="7" t="str">
        <f aca="false">+Identificación!I17</f>
        <v>Nivel de ocupación mensual de los escenarios</v>
      </c>
      <c r="B40" s="152" t="s">
        <v>151</v>
      </c>
      <c r="C40" s="152"/>
      <c r="D40" s="152"/>
      <c r="E40" s="152"/>
      <c r="F40" s="152"/>
      <c r="G40" s="152"/>
      <c r="H40" s="152"/>
      <c r="I40" s="152"/>
      <c r="J40" s="152"/>
      <c r="K40" s="152"/>
      <c r="L40" s="152"/>
      <c r="M40" s="152"/>
      <c r="N40" s="152"/>
    </row>
    <row r="41" customFormat="false" ht="98.25" hidden="false" customHeight="true" outlineLevel="0" collapsed="false">
      <c r="A41" s="7" t="str">
        <f aca="false">B31</f>
        <v>Avance de las acciones de mantenimiento y dotación</v>
      </c>
      <c r="B41" s="152" t="s">
        <v>152</v>
      </c>
      <c r="C41" s="152"/>
      <c r="D41" s="152"/>
      <c r="E41" s="152"/>
      <c r="F41" s="152"/>
      <c r="G41" s="152"/>
      <c r="H41" s="152"/>
      <c r="I41" s="152"/>
      <c r="J41" s="152"/>
      <c r="K41" s="152"/>
      <c r="L41" s="152"/>
      <c r="M41" s="152"/>
      <c r="N41" s="152"/>
    </row>
    <row r="42" customFormat="false" ht="33" hidden="false" customHeight="false" outlineLevel="0" collapsed="false">
      <c r="A42" s="7" t="str">
        <f aca="false">B32</f>
        <v>Ejecución de los recursos gestionados para las acciones de mantenimiento y dotación</v>
      </c>
      <c r="B42" s="153" t="s">
        <v>153</v>
      </c>
      <c r="C42" s="153"/>
      <c r="D42" s="153"/>
      <c r="E42" s="153"/>
      <c r="F42" s="153"/>
      <c r="G42" s="153"/>
      <c r="H42" s="153"/>
      <c r="I42" s="153"/>
      <c r="J42" s="153"/>
      <c r="K42" s="153"/>
      <c r="L42" s="153"/>
      <c r="M42" s="153"/>
      <c r="N42" s="153"/>
    </row>
    <row r="43" customFormat="false" ht="59.25" hidden="false" customHeight="true" outlineLevel="0" collapsed="false">
      <c r="A43" s="7" t="str">
        <f aca="false">B33</f>
        <v>Avance de cumplimiento de la meta de recaudo de escenarios a cargo de SEC</v>
      </c>
      <c r="B43" s="152" t="s">
        <v>154</v>
      </c>
      <c r="C43" s="152"/>
      <c r="D43" s="152"/>
      <c r="E43" s="152"/>
      <c r="F43" s="152"/>
      <c r="G43" s="152"/>
      <c r="H43" s="152"/>
      <c r="I43" s="152"/>
      <c r="J43" s="152"/>
      <c r="K43" s="152"/>
      <c r="L43" s="152"/>
      <c r="M43" s="152"/>
      <c r="N43" s="152"/>
    </row>
    <row r="44" customFormat="false" ht="16.5" hidden="false" customHeight="false" outlineLevel="0" collapsed="false">
      <c r="A44" s="151"/>
      <c r="E44" s="151"/>
      <c r="F44" s="151"/>
      <c r="G44" s="151"/>
      <c r="H44" s="151"/>
      <c r="I44" s="151"/>
      <c r="J44" s="151"/>
      <c r="K44" s="151"/>
      <c r="L44" s="151"/>
      <c r="M44" s="151"/>
      <c r="N44" s="151"/>
    </row>
    <row r="45" customFormat="false" ht="15" hidden="false" customHeight="true" outlineLevel="0" collapsed="false">
      <c r="A45" s="154" t="s">
        <v>155</v>
      </c>
      <c r="B45" s="154"/>
      <c r="C45" s="154"/>
      <c r="D45" s="154"/>
      <c r="E45" s="154"/>
      <c r="F45" s="154"/>
      <c r="G45" s="154"/>
      <c r="H45" s="154"/>
      <c r="I45" s="154"/>
      <c r="J45" s="154"/>
      <c r="K45" s="154"/>
      <c r="L45" s="154"/>
      <c r="M45" s="154"/>
      <c r="N45" s="154"/>
    </row>
    <row r="46" customFormat="false" ht="15" hidden="false" customHeight="true" outlineLevel="0" collapsed="false">
      <c r="A46" s="84" t="s">
        <v>102</v>
      </c>
      <c r="B46" s="84"/>
      <c r="C46" s="155" t="s">
        <v>156</v>
      </c>
      <c r="D46" s="155"/>
      <c r="E46" s="155"/>
      <c r="F46" s="155" t="s">
        <v>130</v>
      </c>
      <c r="G46" s="155"/>
      <c r="H46" s="155"/>
      <c r="I46" s="155" t="s">
        <v>131</v>
      </c>
      <c r="J46" s="155"/>
      <c r="K46" s="155"/>
      <c r="L46" s="155" t="s">
        <v>132</v>
      </c>
      <c r="M46" s="155"/>
      <c r="N46" s="155"/>
    </row>
    <row r="47" customFormat="false" ht="17.1" hidden="false" customHeight="true" outlineLevel="0" collapsed="false">
      <c r="A47" s="84"/>
      <c r="B47" s="84"/>
      <c r="C47" s="156" t="s">
        <v>126</v>
      </c>
      <c r="D47" s="157" t="s">
        <v>127</v>
      </c>
      <c r="E47" s="158" t="s">
        <v>128</v>
      </c>
      <c r="F47" s="156" t="s">
        <v>126</v>
      </c>
      <c r="G47" s="157" t="s">
        <v>127</v>
      </c>
      <c r="H47" s="158" t="s">
        <v>128</v>
      </c>
      <c r="I47" s="156" t="s">
        <v>126</v>
      </c>
      <c r="J47" s="157" t="s">
        <v>127</v>
      </c>
      <c r="K47" s="158" t="s">
        <v>128</v>
      </c>
      <c r="L47" s="156" t="s">
        <v>126</v>
      </c>
      <c r="M47" s="157" t="s">
        <v>127</v>
      </c>
      <c r="N47" s="158" t="s">
        <v>128</v>
      </c>
    </row>
    <row r="48" customFormat="false" ht="21" hidden="false" customHeight="true" outlineLevel="0" collapsed="false">
      <c r="A48" s="7" t="str">
        <f aca="false">A11</f>
        <v>Avance meta de actividades artísticas (2019)</v>
      </c>
      <c r="B48" s="7"/>
      <c r="C48" s="159" t="s">
        <v>135</v>
      </c>
      <c r="D48" s="160" t="s">
        <v>136</v>
      </c>
      <c r="E48" s="161" t="s">
        <v>137</v>
      </c>
      <c r="F48" s="162" t="s">
        <v>157</v>
      </c>
      <c r="G48" s="163" t="s">
        <v>158</v>
      </c>
      <c r="H48" s="164" t="s">
        <v>159</v>
      </c>
      <c r="I48" s="159" t="s">
        <v>160</v>
      </c>
      <c r="J48" s="160" t="s">
        <v>161</v>
      </c>
      <c r="K48" s="161" t="s">
        <v>162</v>
      </c>
      <c r="L48" s="159" t="s">
        <v>163</v>
      </c>
      <c r="M48" s="160" t="s">
        <v>164</v>
      </c>
      <c r="N48" s="161" t="s">
        <v>165</v>
      </c>
    </row>
    <row r="49" customFormat="false" ht="21" hidden="false" customHeight="true" outlineLevel="0" collapsed="false">
      <c r="A49" s="7" t="str">
        <f aca="false">A12</f>
        <v>Avance meta de asistencias (2019)</v>
      </c>
      <c r="B49" s="7"/>
      <c r="C49" s="165" t="s">
        <v>138</v>
      </c>
      <c r="D49" s="136" t="s">
        <v>139</v>
      </c>
      <c r="E49" s="166" t="s">
        <v>140</v>
      </c>
      <c r="F49" s="167" t="s">
        <v>166</v>
      </c>
      <c r="G49" s="70" t="s">
        <v>167</v>
      </c>
      <c r="H49" s="168" t="s">
        <v>168</v>
      </c>
      <c r="I49" s="165" t="s">
        <v>169</v>
      </c>
      <c r="J49" s="136" t="s">
        <v>170</v>
      </c>
      <c r="K49" s="166" t="s">
        <v>171</v>
      </c>
      <c r="L49" s="165" t="s">
        <v>163</v>
      </c>
      <c r="M49" s="136" t="s">
        <v>164</v>
      </c>
      <c r="N49" s="166" t="s">
        <v>165</v>
      </c>
    </row>
    <row r="50" customFormat="false" ht="21" hidden="false" customHeight="true" outlineLevel="0" collapsed="false">
      <c r="A50" s="7" t="str">
        <f aca="false">+A40</f>
        <v>Nivel de ocupación mensual de los escenarios</v>
      </c>
      <c r="B50" s="7"/>
      <c r="C50" s="169" t="s">
        <v>141</v>
      </c>
      <c r="D50" s="67" t="s">
        <v>142</v>
      </c>
      <c r="E50" s="170" t="s">
        <v>143</v>
      </c>
      <c r="F50" s="169" t="s">
        <v>141</v>
      </c>
      <c r="G50" s="67" t="s">
        <v>142</v>
      </c>
      <c r="H50" s="170" t="s">
        <v>143</v>
      </c>
      <c r="I50" s="169" t="s">
        <v>141</v>
      </c>
      <c r="J50" s="67" t="s">
        <v>142</v>
      </c>
      <c r="K50" s="170" t="s">
        <v>143</v>
      </c>
      <c r="L50" s="169" t="s">
        <v>141</v>
      </c>
      <c r="M50" s="67" t="s">
        <v>142</v>
      </c>
      <c r="N50" s="170" t="s">
        <v>143</v>
      </c>
    </row>
    <row r="51" customFormat="false" ht="33.95" hidden="false" customHeight="true" outlineLevel="0" collapsed="false">
      <c r="A51" s="7" t="str">
        <f aca="false">+A43</f>
        <v>Avance de cumplimiento de la meta de recaudo de escenarios a cargo de SEC</v>
      </c>
      <c r="B51" s="7"/>
      <c r="C51" s="171" t="s">
        <v>145</v>
      </c>
      <c r="D51" s="172" t="s">
        <v>146</v>
      </c>
      <c r="E51" s="173" t="s">
        <v>147</v>
      </c>
      <c r="F51" s="174" t="s">
        <v>172</v>
      </c>
      <c r="G51" s="175" t="s">
        <v>173</v>
      </c>
      <c r="H51" s="176" t="s">
        <v>174</v>
      </c>
      <c r="I51" s="171" t="s">
        <v>175</v>
      </c>
      <c r="J51" s="172" t="s">
        <v>176</v>
      </c>
      <c r="K51" s="173" t="s">
        <v>177</v>
      </c>
      <c r="L51" s="171" t="s">
        <v>178</v>
      </c>
      <c r="M51" s="172" t="s">
        <v>179</v>
      </c>
      <c r="N51" s="173" t="s">
        <v>180</v>
      </c>
    </row>
  </sheetData>
  <mergeCells count="55">
    <mergeCell ref="A1:B4"/>
    <mergeCell ref="C1:J2"/>
    <mergeCell ref="K1:N1"/>
    <mergeCell ref="K2:N2"/>
    <mergeCell ref="C3:J4"/>
    <mergeCell ref="K3:N3"/>
    <mergeCell ref="K4:N4"/>
    <mergeCell ref="A5:N5"/>
    <mergeCell ref="A6:C6"/>
    <mergeCell ref="D6:N6"/>
    <mergeCell ref="A7:C7"/>
    <mergeCell ref="D7:N7"/>
    <mergeCell ref="A8:N8"/>
    <mergeCell ref="A9:N9"/>
    <mergeCell ref="A23:N23"/>
    <mergeCell ref="A24:G24"/>
    <mergeCell ref="H24:K24"/>
    <mergeCell ref="L24:N24"/>
    <mergeCell ref="B25:D25"/>
    <mergeCell ref="M25:N25"/>
    <mergeCell ref="A26:A30"/>
    <mergeCell ref="B26:D26"/>
    <mergeCell ref="M26:N26"/>
    <mergeCell ref="B27:D27"/>
    <mergeCell ref="M27:N27"/>
    <mergeCell ref="B28:D28"/>
    <mergeCell ref="B29:D29"/>
    <mergeCell ref="B30:D30"/>
    <mergeCell ref="M30:N30"/>
    <mergeCell ref="A31:A32"/>
    <mergeCell ref="B31:D31"/>
    <mergeCell ref="M31:N31"/>
    <mergeCell ref="B32:D32"/>
    <mergeCell ref="M32:N32"/>
    <mergeCell ref="A33:A34"/>
    <mergeCell ref="B33:D33"/>
    <mergeCell ref="M33:N33"/>
    <mergeCell ref="B34:D34"/>
    <mergeCell ref="A37:N37"/>
    <mergeCell ref="B38:N38"/>
    <mergeCell ref="B39:N39"/>
    <mergeCell ref="B40:N40"/>
    <mergeCell ref="B41:N41"/>
    <mergeCell ref="B42:N42"/>
    <mergeCell ref="B43:N43"/>
    <mergeCell ref="A45:N45"/>
    <mergeCell ref="A46:B47"/>
    <mergeCell ref="C46:E46"/>
    <mergeCell ref="F46:H46"/>
    <mergeCell ref="I46:K46"/>
    <mergeCell ref="L46:N46"/>
    <mergeCell ref="A48:B48"/>
    <mergeCell ref="A49:B49"/>
    <mergeCell ref="A50:B50"/>
    <mergeCell ref="A51:B51"/>
  </mergeCells>
  <conditionalFormatting sqref="D7:N7 L26:N34 B38:N43">
    <cfRule type="expression" priority="2" aboveAverage="0" equalAverage="0" bottom="0" percent="0" rank="0" text="" dxfId="0">
      <formula>LEN(TRIM(B7))=0</formula>
    </cfRule>
  </conditionalFormatting>
  <dataValidations count="2">
    <dataValidation allowBlank="true" operator="between" showDropDown="false" showErrorMessage="false" showInputMessage="false" sqref="L26:L34" type="list">
      <formula1>Listas!$A$19:$A$20</formula1>
      <formula2>0</formula2>
    </dataValidation>
    <dataValidation allowBlank="true" operator="between" showDropDown="false" showErrorMessage="false" showInputMessage="false" sqref="M26:M34" type="list">
      <formula1>Listas!$C$2:$C$5</formula1>
      <formula2>0</formula2>
    </dataValidation>
  </dataValidations>
  <printOptions headings="false" gridLines="false" gridLinesSet="true" horizontalCentered="false" verticalCentered="false"/>
  <pageMargins left="0.590277777777778" right="0.590277777777778" top="0.590277777777778" bottom="0.590277777777778" header="0.511805555555555" footer="0.511805555555555"/>
  <pageSetup paperSize="75" scale="75" firstPageNumber="0" fitToWidth="1" fitToHeight="1" pageOrder="downThenOver" orientation="landscape"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274</TotalTime>
  <Application>LibreOffice/6.0.2.1$Windows_X86_64 LibreOffice_project/f7f06a8f319e4b62f9bc5095aa112a65d2f3ac89</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2019-08-14T15:32:06Z</dcterms:created>
  <dc:creator>Rubiela Pilar Luengas Contreras</dc:creator>
  <dc:description/>
  <dc:language>es-CO</dc:language>
  <cp:lastModifiedBy/>
  <dcterms:modified xsi:type="dcterms:W3CDTF">2019-08-21T12:20:35Z</dcterms:modified>
  <cp:revision>54</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