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iana\2019\INDICADORES\"/>
    </mc:Choice>
  </mc:AlternateContent>
  <xr:revisionPtr revIDLastSave="0" documentId="13_ncr:1_{20234D6F-E95E-4D22-AB69-8233A965A396}" xr6:coauthVersionLast="36" xr6:coauthVersionMax="36" xr10:uidLastSave="{00000000-0000-0000-0000-000000000000}"/>
  <bookViews>
    <workbookView xWindow="0" yWindow="0" windowWidth="24000" windowHeight="9525" activeTab="1" xr2:uid="{00000000-000D-0000-FFFF-FFFF00000000}"/>
  </bookViews>
  <sheets>
    <sheet name="Identificación" sheetId="1" r:id="rId1"/>
    <sheet name="Seguimiento" sheetId="2" r:id="rId2"/>
    <sheet name="Análisis" sheetId="3" r:id="rId3"/>
    <sheet name="Listas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2" l="1"/>
  <c r="E18" i="2"/>
  <c r="D18" i="2"/>
  <c r="H26" i="3" l="1"/>
  <c r="H25" i="3"/>
  <c r="H24" i="3"/>
  <c r="H23" i="3"/>
  <c r="H22" i="3"/>
  <c r="H21" i="3"/>
  <c r="D11" i="3"/>
  <c r="E11" i="3"/>
  <c r="D12" i="3"/>
  <c r="E12" i="3"/>
  <c r="D13" i="3"/>
  <c r="E13" i="3"/>
  <c r="D14" i="3"/>
  <c r="E14" i="3"/>
  <c r="D15" i="3"/>
  <c r="E15" i="3"/>
  <c r="D16" i="3"/>
  <c r="E16" i="3"/>
  <c r="C16" i="3"/>
  <c r="C15" i="3"/>
  <c r="C14" i="3"/>
  <c r="C13" i="3"/>
  <c r="C12" i="3"/>
  <c r="C11" i="3"/>
  <c r="A15" i="2"/>
  <c r="A22" i="3"/>
  <c r="A30" i="3"/>
  <c r="A17" i="2"/>
  <c r="A23" i="3"/>
  <c r="A31" i="3"/>
  <c r="A19" i="2"/>
  <c r="A24" i="3"/>
  <c r="A32" i="3"/>
  <c r="A21" i="2"/>
  <c r="A25" i="3"/>
  <c r="A33" i="3"/>
  <c r="A23" i="2"/>
  <c r="A26" i="3"/>
  <c r="A34" i="3"/>
  <c r="A13" i="2"/>
  <c r="A21" i="3"/>
  <c r="A29" i="3"/>
  <c r="A12" i="3"/>
  <c r="B22" i="3"/>
  <c r="A13" i="3"/>
  <c r="B23" i="3"/>
  <c r="A14" i="3"/>
  <c r="B24" i="3"/>
  <c r="A15" i="3"/>
  <c r="B25" i="3"/>
  <c r="A16" i="3"/>
  <c r="B26" i="3"/>
  <c r="A11" i="3"/>
  <c r="B21" i="3"/>
  <c r="B13" i="3"/>
  <c r="B13" i="2"/>
  <c r="C13" i="2"/>
  <c r="B14" i="2"/>
  <c r="C14" i="2"/>
  <c r="B15" i="2"/>
  <c r="C15" i="2"/>
  <c r="B16" i="2"/>
  <c r="C16" i="2"/>
  <c r="B21" i="2"/>
  <c r="C21" i="2"/>
  <c r="B22" i="2"/>
  <c r="B17" i="2"/>
  <c r="C17" i="2"/>
  <c r="B18" i="2"/>
  <c r="C18" i="2"/>
  <c r="B23" i="2"/>
  <c r="B24" i="2"/>
  <c r="B19" i="2"/>
  <c r="B20" i="2"/>
  <c r="C20" i="2"/>
  <c r="L3" i="3"/>
  <c r="L2" i="3"/>
  <c r="L1" i="3"/>
  <c r="M3" i="2"/>
  <c r="M2" i="2"/>
  <c r="M1" i="2"/>
  <c r="D7" i="3"/>
  <c r="D6" i="3"/>
  <c r="C6" i="2"/>
</calcChain>
</file>

<file path=xl/sharedStrings.xml><?xml version="1.0" encoding="utf-8"?>
<sst xmlns="http://schemas.openxmlformats.org/spreadsheetml/2006/main" count="303" uniqueCount="242">
  <si>
    <t>HOJA DE VIDA DEL INDICADOR</t>
  </si>
  <si>
    <t>NOMBRE DEL INDICADOR</t>
  </si>
  <si>
    <t>IDENTIFICACIÓN</t>
  </si>
  <si>
    <t>RESPONSABLE DE DILIGENCIAMIENTO</t>
  </si>
  <si>
    <t>RESPONSABLE DEL ANÁLISIS</t>
  </si>
  <si>
    <t>PERIODO REPORTADO</t>
  </si>
  <si>
    <t>FECHA DE REPORTE</t>
  </si>
  <si>
    <t>RESULTADOS</t>
  </si>
  <si>
    <t>OBJETIVO DEL INDICADOR</t>
  </si>
  <si>
    <t>Monitorear la implementación del SG-SST</t>
  </si>
  <si>
    <t>FUENTE DE INFORMACIÓN</t>
  </si>
  <si>
    <t>PROCESO AL QUE APORTA</t>
  </si>
  <si>
    <t>TR - Gestión de Talento Humano</t>
  </si>
  <si>
    <t>INDICADOR</t>
  </si>
  <si>
    <t>SEGUIMIENTO</t>
  </si>
  <si>
    <t>OBJETIVO ESTRATÉGICO AL QUE APORTA</t>
  </si>
  <si>
    <t>Ene.</t>
  </si>
  <si>
    <t>6.    Propender por el establecimiento de relaciones laborales y contractuales armónicas, colaborativas y constructivas en el equipo de trabajo que refuercen su compromiso, identidad y convicción frente a la labor desarrollada en la entidad.</t>
  </si>
  <si>
    <t>COMPONENTE</t>
  </si>
  <si>
    <t>feb.</t>
  </si>
  <si>
    <t>mar.</t>
  </si>
  <si>
    <t>abr.</t>
  </si>
  <si>
    <t>may.</t>
  </si>
  <si>
    <t>jun.</t>
  </si>
  <si>
    <t>jul.</t>
  </si>
  <si>
    <t>ago.</t>
  </si>
  <si>
    <t>sept.</t>
  </si>
  <si>
    <t>oct.</t>
  </si>
  <si>
    <t>nov.</t>
  </si>
  <si>
    <t>dic.</t>
  </si>
  <si>
    <t>VARIABLES</t>
  </si>
  <si>
    <t>PROYECTO AL QUE APORTA</t>
  </si>
  <si>
    <t>LECTURA E INTERPRETACIÓN DE LOS RESULTADOS</t>
  </si>
  <si>
    <t>998 - Fortalecimiento de la gestión institucional, comunicaciones  y servicio al ciudadano</t>
  </si>
  <si>
    <t>PERIODICIDAD DE REPORTE</t>
  </si>
  <si>
    <t>Trimestral</t>
  </si>
  <si>
    <t>RANGOS DE DESEMPEÑO</t>
  </si>
  <si>
    <t>DESEMPEÑO</t>
  </si>
  <si>
    <t>DESCRIPCIÓN</t>
  </si>
  <si>
    <t>ACCIÓN DE MEJORAMIENTO</t>
  </si>
  <si>
    <t>EJE</t>
  </si>
  <si>
    <t>COMPONENTES</t>
  </si>
  <si>
    <t>UNIDAD DE MEDIDA DE VARIABLES</t>
  </si>
  <si>
    <t>FÓRMULA</t>
  </si>
  <si>
    <t xml:space="preserve">Sobresaliente </t>
  </si>
  <si>
    <t>UNIDAD DE MEDIDA RESULTADO</t>
  </si>
  <si>
    <t>Satisfactorio</t>
  </si>
  <si>
    <t>Insuficiente</t>
  </si>
  <si>
    <t>a</t>
  </si>
  <si>
    <t>TRIMESTRE I</t>
  </si>
  <si>
    <t>TRIMESTRE II</t>
  </si>
  <si>
    <t>TRIMESTRE III</t>
  </si>
  <si>
    <t>TRIMESTRE IV</t>
  </si>
  <si>
    <t>¿Requiere?</t>
  </si>
  <si>
    <t xml:space="preserve">TIPO </t>
  </si>
  <si>
    <t>b</t>
  </si>
  <si>
    <t>Número</t>
  </si>
  <si>
    <t>%</t>
  </si>
  <si>
    <t>RECAUDO INCAPACIDADES CON EPS</t>
  </si>
  <si>
    <t>Pesos</t>
  </si>
  <si>
    <t>Acción Correctiva</t>
  </si>
  <si>
    <t>Oportunidad de Mejora</t>
  </si>
  <si>
    <t>Unidades de médida</t>
  </si>
  <si>
    <t>Periodicidad</t>
  </si>
  <si>
    <t xml:space="preserve">Tipo de Acción </t>
  </si>
  <si>
    <t>Tipo de indicador</t>
  </si>
  <si>
    <t>Tipo de medición</t>
  </si>
  <si>
    <t>EXPLICACIÓN</t>
  </si>
  <si>
    <t>Asistencias</t>
  </si>
  <si>
    <t>Mesual</t>
  </si>
  <si>
    <t>Insumos</t>
  </si>
  <si>
    <t>Economía</t>
  </si>
  <si>
    <t>Actividades de formación</t>
  </si>
  <si>
    <t>Acción Preventiva</t>
  </si>
  <si>
    <t>Procesos</t>
  </si>
  <si>
    <t>Eficiencia</t>
  </si>
  <si>
    <t>DEFINICIONES CONCEPTUALES</t>
  </si>
  <si>
    <t>Seguidores</t>
  </si>
  <si>
    <t>Semestral</t>
  </si>
  <si>
    <t>Productos</t>
  </si>
  <si>
    <t>Eficacia</t>
  </si>
  <si>
    <t>Hora</t>
  </si>
  <si>
    <t>No requiere acción</t>
  </si>
  <si>
    <t>Resultados</t>
  </si>
  <si>
    <t>Fase desarrollo de software</t>
  </si>
  <si>
    <t>Impactos</t>
  </si>
  <si>
    <t xml:space="preserve">Indice de satisfacción </t>
  </si>
  <si>
    <t>Porcentaje</t>
  </si>
  <si>
    <t>Dimensiones</t>
  </si>
  <si>
    <t>Políticas</t>
  </si>
  <si>
    <t>Objetivo Estratégico</t>
  </si>
  <si>
    <t xml:space="preserve">Proceso Institucional </t>
  </si>
  <si>
    <t>Proyectos</t>
  </si>
  <si>
    <t>Talento Humano</t>
  </si>
  <si>
    <t>Planeación Institucional</t>
  </si>
  <si>
    <r>
      <t>1.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Priorizar la inversión en proyectos que promuevan oportunidades para la expresión y valoración de prácticas artísticas accesibles, incluyentes y participativas, y que reconozcan la diversidad cultural de la ciudad.</t>
    </r>
  </si>
  <si>
    <t xml:space="preserve">ES - Direccionamiento Estratégico Institucional </t>
  </si>
  <si>
    <t>982 - Formación artística en la escuela y la ciudad</t>
  </si>
  <si>
    <t>Direccionamiento Estratégico y planeación</t>
  </si>
  <si>
    <t>Gestión presupuestal y eficiencia del gasto público</t>
  </si>
  <si>
    <r>
      <t>2.</t>
    </r>
    <r>
      <rPr>
        <sz val="7"/>
        <rFont val="Arial Narrow"/>
        <family val="2"/>
      </rPr>
      <t xml:space="preserve">    </t>
    </r>
    <r>
      <rPr>
        <sz val="11"/>
        <rFont val="Arial Narrow"/>
        <family val="2"/>
      </rPr>
      <t>Mejorar las condiciones para el desarrollo de las prácticas artísticas en los territorios urbanos y rurales de la ciudad, a través de la consolidación de una red de escenarios, convencionales y no convencionales, enfocando su campo de acción en las zonas menos atendidas.</t>
    </r>
  </si>
  <si>
    <t>ES - Gestión de Tecnologías de la Información y las Comunicaciones</t>
  </si>
  <si>
    <t>985 - Emprendimiento artístico y empleo del artista</t>
  </si>
  <si>
    <t>Gestión con valores para resultados</t>
  </si>
  <si>
    <t>Talento humano</t>
  </si>
  <si>
    <r>
      <t>3.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 xml:space="preserve">Fomentar la integración del campo artístico con otros saberes y disciplinas para enriquecer la práctica artística, contribuir a la sostenibilidad del campo, y generar innovación. </t>
    </r>
  </si>
  <si>
    <t>ES - Gestión Estratégica de Comunicaciones</t>
  </si>
  <si>
    <t>993 - Experiencias artísticas para la primera infancia</t>
  </si>
  <si>
    <t>Evaluación de resultados</t>
  </si>
  <si>
    <t>Integridad</t>
  </si>
  <si>
    <r>
      <t>4.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Fortalecer las estrategias de comunicación, difusión y divulgación de la oferta institucional y de otros agentes del campo artístico, a través de medios masivos, alternativos y comunitarios, para alcanzar y fidelizar los grupos de interés de la entidad.</t>
    </r>
  </si>
  <si>
    <t>ES - Gestión del Servicio a la ciudadanía</t>
  </si>
  <si>
    <t>996 - Integración entre el arte, la cultura científica, la tecnología y la ciudad</t>
  </si>
  <si>
    <t xml:space="preserve">Información y Comunicación </t>
  </si>
  <si>
    <t>Transparencia, acceso a la información pública y lucha contra la corrupción</t>
  </si>
  <si>
    <r>
      <t>5.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Propiciar dinámicas de gestión de conocimiento que permitan generar y analizar información del campo artístico, medir el impacto de las artes en la ciudad y evaluar el desempeño institucional.</t>
    </r>
  </si>
  <si>
    <t>ES - Gestión de Conocimiento</t>
  </si>
  <si>
    <t>Gestión del Conocimiento y la Innovación</t>
  </si>
  <si>
    <t>Fortalecimiento organizacional y simplificación de procesos</t>
  </si>
  <si>
    <r>
      <t>6.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Propender por el establecimiento de relaciones laborales y contractuales armónicas, colaborativas y constructivas en el equipo de trabajo que refuercen su compromiso, identidad y convicción frente a la labor desarrollada en la entidad.</t>
    </r>
  </si>
  <si>
    <t>MI - Gestión de Formación en las prácticas artísticas</t>
  </si>
  <si>
    <t>999 - Gestión, aprovechamiento económico, sostenibilidad y mejoramiento de equipamientos culturales</t>
  </si>
  <si>
    <t>Control Interno</t>
  </si>
  <si>
    <t>Servicio al ciudadano</t>
  </si>
  <si>
    <r>
      <t>7.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Implementar un modelo de gestión que facilite la articulación de los procesos institucionales, alineándolos a la misión del Idartes y las demandas de la ciudadanía y del sector.</t>
    </r>
  </si>
  <si>
    <t>MI - Gestión de Circulación de las prácticas artísticas</t>
  </si>
  <si>
    <t>1000 - Fomento a las prácticas artísticas en todas sus dimensiones</t>
  </si>
  <si>
    <t>Participación ciudadana en la gestión pública</t>
  </si>
  <si>
    <t>MI - Gestión integral de espacios culturales</t>
  </si>
  <si>
    <t>1010 - Construcción y sostenimiento de la infraestructura para las Artes</t>
  </si>
  <si>
    <t>Racionalización de trámites</t>
  </si>
  <si>
    <t>MI - Gestión de Fomento de las prácticas artísticas</t>
  </si>
  <si>
    <t>1017 - Arte para la transformación social: Prácticas artísticas incluyentes, descentralizadas y al servicio de la comunidad</t>
  </si>
  <si>
    <t>Requiere Acción de Mejoramiento</t>
  </si>
  <si>
    <t>Gestión documental</t>
  </si>
  <si>
    <t>MI - Gestión de participación y organización del sector artístico</t>
  </si>
  <si>
    <t>Si</t>
  </si>
  <si>
    <t>Gobierno Digital</t>
  </si>
  <si>
    <t>TR - Gestión Jurídica</t>
  </si>
  <si>
    <t>No</t>
  </si>
  <si>
    <t>Seguridad Digital</t>
  </si>
  <si>
    <t>Defensa jurídica</t>
  </si>
  <si>
    <t>TR - Gestión Documental</t>
  </si>
  <si>
    <t>Gestión del conocimiento y la innovación</t>
  </si>
  <si>
    <t>TR - Gestión de Bienes, servicio y planta física</t>
  </si>
  <si>
    <t>Control interno</t>
  </si>
  <si>
    <t>TR - Gestión Financiera</t>
  </si>
  <si>
    <t>Seguimiento y evaluación del desempeño institucional</t>
  </si>
  <si>
    <t xml:space="preserve">EM - Control y Evaluación institucional </t>
  </si>
  <si>
    <t>EM - Gestión Integral para la mejora continua</t>
  </si>
  <si>
    <t>VIGENCIA</t>
  </si>
  <si>
    <t>DEPENDENCIA</t>
  </si>
  <si>
    <t>Dirección General</t>
  </si>
  <si>
    <t>Oficina Asesora de Planeación</t>
  </si>
  <si>
    <t>Oficina Asesora Jurídica</t>
  </si>
  <si>
    <t>Área de Control Interno</t>
  </si>
  <si>
    <t xml:space="preserve">Área de Comunicaciones </t>
  </si>
  <si>
    <t>Subdirección de las Artes</t>
  </si>
  <si>
    <t>Área de Convocatorias</t>
  </si>
  <si>
    <t xml:space="preserve">Área de Producción </t>
  </si>
  <si>
    <t>Gerencia de Artes Audiovisuales</t>
  </si>
  <si>
    <t>Gerencia de Arte Dramático</t>
  </si>
  <si>
    <t>Gerencia de Artes Plásticas y Visuales</t>
  </si>
  <si>
    <t>Gerencia de Danza</t>
  </si>
  <si>
    <t>Gerencia de Literatura</t>
  </si>
  <si>
    <t>Gerencia de Música</t>
  </si>
  <si>
    <t>Subdirección de Formación Artística</t>
  </si>
  <si>
    <t>NIDOS</t>
  </si>
  <si>
    <t>CREA</t>
  </si>
  <si>
    <t>Subdirección de Equipamientos Culturales</t>
  </si>
  <si>
    <t>Gerencia de Escenarios</t>
  </si>
  <si>
    <t>Subdirección Administrativa y Financiera</t>
  </si>
  <si>
    <t>Área de Almacén</t>
  </si>
  <si>
    <t>Área de Atención al Ciudadano</t>
  </si>
  <si>
    <t>Área de Gestión Documental</t>
  </si>
  <si>
    <t>Área de Contabilidad</t>
  </si>
  <si>
    <t>Área de Mantenimiento</t>
  </si>
  <si>
    <t>Área de Presupuesto</t>
  </si>
  <si>
    <t>Área de Servicios Generales</t>
  </si>
  <si>
    <t>Área de Tesorería</t>
  </si>
  <si>
    <t>Área de TIC</t>
  </si>
  <si>
    <t>Mide la participación de los funcionarios en las actividades programadas para bienestar</t>
  </si>
  <si>
    <t>RETENCIÓN PERSONAL DE PLANTA</t>
  </si>
  <si>
    <t>número</t>
  </si>
  <si>
    <t>a/b</t>
  </si>
  <si>
    <t xml:space="preserve">b </t>
  </si>
  <si>
    <t>Sumatoria total de funcionarios con derechos de carrera</t>
  </si>
  <si>
    <t>TASA DE ACCIDENTALIDAD</t>
  </si>
  <si>
    <t xml:space="preserve">Mide la oportunidad que ofrece la entidad a sus funcionarios mediante el nombramiento en encargo a funcionarios con derechos de carrera. </t>
  </si>
  <si>
    <t>Mide el porcentaje de funcionarios que cumplen con su obligación dentro de los tiempos establecidos por la unidad de gestión</t>
  </si>
  <si>
    <t>Sumatoria de asistencias a actividades de bienestar, capacitación e incentivos realizadas en el periodo</t>
  </si>
  <si>
    <t>Eficiencia en la gestión del Talento Humano</t>
  </si>
  <si>
    <t>GESTIÓN DEL TALENTO HUMANO</t>
  </si>
  <si>
    <t>Niveles de participación frente a la oferta de al entidad</t>
  </si>
  <si>
    <t>Porcentaje de funcionarios en encargo</t>
  </si>
  <si>
    <t>Entre 80% y 90%</t>
  </si>
  <si>
    <t>ALCANCE  EVALUACIÓN DE DESEMPEÑO</t>
  </si>
  <si>
    <t>2. GESTIÓN DE NÓMINA</t>
  </si>
  <si>
    <t xml:space="preserve">1. RUTA DE LA FELICIDAD </t>
  </si>
  <si>
    <t>3. EVALUACIÓN DEL DESEMPEÑO</t>
  </si>
  <si>
    <t>Total funcionarios con obligación de realizar evaluación de desempeño</t>
  </si>
  <si>
    <t>PARTICIPACIÓN OFERTA DE CAPACITACIÓN, BIENESTAR E INCENTIVOS</t>
  </si>
  <si>
    <t>n.a</t>
  </si>
  <si>
    <t xml:space="preserve">Número de casos de accidentalidad ocurridos en la entidad por cada 1000 colaboradores entre empleados y contratistas. </t>
  </si>
  <si>
    <t>Página: 1 de 3</t>
  </si>
  <si>
    <t>Código: 1TR-GTH-IND-01</t>
  </si>
  <si>
    <t>Fecha: 22/08/2018</t>
  </si>
  <si>
    <t>Página: 2 de 3</t>
  </si>
  <si>
    <t>Página: 3 de 3</t>
  </si>
  <si>
    <t>Este indicador da cuenta de la capacidad de la entidad para mantener al personal de Carrera Administrativa y de Librenombramiento y Remoción</t>
  </si>
  <si>
    <t>OPORTUNIDAD ASCENSO</t>
  </si>
  <si>
    <t>Número funcionarios con derechos de carrera en encargo</t>
  </si>
  <si>
    <t>Número de Accidentes de Trabajo reportados</t>
  </si>
  <si>
    <t>Cantidad de accidentes por cada 1000 trabajadores expuestos</t>
  </si>
  <si>
    <t>a/b*1000</t>
  </si>
  <si>
    <t>Cantidad de vancantes definitivas de empleos de derechos de carrera y Libre Nombramiento y Remoción</t>
  </si>
  <si>
    <t>Sumatoria total de empleos con derechos de carrera y Libre Nombramiento y Remoción</t>
  </si>
  <si>
    <t>Porcentaje de vacantes definitivas</t>
  </si>
  <si>
    <t>Número de empleados y contratistas</t>
  </si>
  <si>
    <t>LINEA BASE 2018</t>
  </si>
  <si>
    <t>ene.</t>
  </si>
  <si>
    <t>sep.</t>
  </si>
  <si>
    <t>Versión: 2</t>
  </si>
  <si>
    <t>Capacidad de recaudo de la entidad frente a las obligaciones que tienen las EPS de pagar las incapacidades</t>
  </si>
  <si>
    <t>Funcionarios que realizaron sus evaluaciones en los términos señalados por la normatividad</t>
  </si>
  <si>
    <t>Nivel de cumplimiento de términos de las evaluaciones de desempeño</t>
  </si>
  <si>
    <t>Suma total del valor por recaudar por concepto de incapacidades a la fecha</t>
  </si>
  <si>
    <t>Suma total del valor recaudado por incapacidades en el mes</t>
  </si>
  <si>
    <t>Porcentaje de recaudo por concepto de incapacidades</t>
  </si>
  <si>
    <t>Más del 70%</t>
  </si>
  <si>
    <t>Entre el
20% y el 70%</t>
  </si>
  <si>
    <t>Menos del 20%</t>
  </si>
  <si>
    <t>Más del 60%</t>
  </si>
  <si>
    <t>Entre el
50% y 60%</t>
  </si>
  <si>
    <t>Menos del 50%</t>
  </si>
  <si>
    <t>Más del 90%</t>
  </si>
  <si>
    <t>Menos del 80%</t>
  </si>
  <si>
    <t>Más del 20%</t>
  </si>
  <si>
    <t>Menos del 10%</t>
  </si>
  <si>
    <t>Entre el
10% y 20%</t>
  </si>
  <si>
    <t>Actividades de bienestar capacitación e incentivos realizadas en el periodo</t>
  </si>
  <si>
    <t>Eliana Ivonn 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</si>
</sst>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\.m"/>
  </numFmts>
  <fonts count="18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4"/>
      <color rgb="FF000000"/>
      <name val="Arial Narrow"/>
      <family val="2"/>
    </font>
    <font>
      <sz val="7"/>
      <color rgb="FF000000"/>
      <name val="Arial Narrow"/>
      <family val="2"/>
    </font>
    <font>
      <sz val="7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Arial Narrow"/>
    </font>
    <font>
      <sz val="11"/>
      <name val="Calibri"/>
      <family val="2"/>
    </font>
    <font>
      <sz val="9"/>
      <color rgb="FF00000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8E7CC3"/>
        <bgColor rgb="FF8E7CC3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rgb="FFC9DAF8"/>
        <bgColor rgb="FFC9DAF8"/>
      </patternFill>
    </fill>
    <fill>
      <patternFill patternType="solid">
        <fgColor rgb="FF64BF7C"/>
        <bgColor rgb="FF64BF7C"/>
      </patternFill>
    </fill>
    <fill>
      <patternFill patternType="solid">
        <fgColor rgb="FFFFD965"/>
        <bgColor rgb="FFFFD965"/>
      </patternFill>
    </fill>
    <fill>
      <patternFill patternType="solid">
        <fgColor rgb="FFE06666"/>
        <bgColor rgb="FFE06666"/>
      </patternFill>
    </fill>
    <fill>
      <patternFill patternType="solid">
        <fgColor rgb="FFFBFBFE"/>
        <bgColor rgb="FFFBFBFE"/>
      </patternFill>
    </fill>
    <fill>
      <patternFill patternType="solid">
        <fgColor rgb="FFFCFCFF"/>
        <bgColor rgb="FFFCFCFF"/>
      </patternFill>
    </fill>
    <fill>
      <patternFill patternType="solid">
        <fgColor rgb="FFF3F3F3"/>
        <bgColor rgb="FFF3F3F3"/>
      </patternFill>
    </fill>
    <fill>
      <patternFill patternType="solid">
        <fgColor theme="5" tint="0.79998168889431442"/>
        <bgColor rgb="FFD9EAD3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EABAB"/>
      </left>
      <right style="thin">
        <color rgb="FFAEABAB"/>
      </right>
      <top style="thin">
        <color rgb="FF000000"/>
      </top>
      <bottom style="thin">
        <color rgb="FFAEABAB"/>
      </bottom>
      <diagonal/>
    </border>
    <border>
      <left/>
      <right/>
      <top style="thin">
        <color rgb="FF000000"/>
      </top>
      <bottom/>
      <diagonal/>
    </border>
    <border>
      <left style="thin">
        <color rgb="FFAEABAB"/>
      </left>
      <right/>
      <top style="thin">
        <color rgb="FF000000"/>
      </top>
      <bottom/>
      <diagonal/>
    </border>
    <border>
      <left style="thin">
        <color rgb="FFAEABAB"/>
      </left>
      <right/>
      <top/>
      <bottom/>
      <diagonal/>
    </border>
    <border>
      <left style="thin">
        <color rgb="FF000000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/>
      <top style="thin">
        <color rgb="FFAEABAB"/>
      </top>
      <bottom/>
      <diagonal/>
    </border>
    <border>
      <left/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  <border>
      <left style="thin">
        <color rgb="FFAEABAB"/>
      </left>
      <right/>
      <top style="thin">
        <color rgb="FFAE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25"/>
    <xf numFmtId="9" fontId="13" fillId="0" borderId="25" applyFont="0" applyFill="0" applyBorder="0" applyAlignment="0" applyProtection="0"/>
    <xf numFmtId="0" fontId="14" fillId="0" borderId="25"/>
    <xf numFmtId="0" fontId="14" fillId="0" borderId="25"/>
    <xf numFmtId="0" fontId="14" fillId="0" borderId="25"/>
    <xf numFmtId="0" fontId="14" fillId="0" borderId="25"/>
    <xf numFmtId="0" fontId="14" fillId="0" borderId="25"/>
  </cellStyleXfs>
  <cellXfs count="221">
    <xf numFmtId="0" fontId="0" fillId="0" borderId="0" xfId="0" applyFont="1" applyAlignment="1"/>
    <xf numFmtId="0" fontId="1" fillId="8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5" fillId="0" borderId="0" xfId="0" applyFont="1"/>
    <xf numFmtId="0" fontId="1" fillId="0" borderId="17" xfId="0" applyFont="1" applyBorder="1"/>
    <xf numFmtId="0" fontId="1" fillId="0" borderId="0" xfId="0" applyFont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2" fillId="4" borderId="24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2" fillId="4" borderId="29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4" borderId="30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1" xfId="0" applyFont="1" applyBorder="1"/>
    <xf numFmtId="0" fontId="2" fillId="0" borderId="28" xfId="0" applyFont="1" applyBorder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1" fillId="0" borderId="0" xfId="0" applyFont="1" applyAlignment="1"/>
    <xf numFmtId="0" fontId="2" fillId="8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9" fillId="0" borderId="0" xfId="0" applyFont="1" applyAlignment="1"/>
    <xf numFmtId="2" fontId="9" fillId="12" borderId="9" xfId="0" applyNumberFormat="1" applyFont="1" applyFill="1" applyBorder="1" applyAlignment="1">
      <alignment horizontal="center" vertical="center"/>
    </xf>
    <xf numFmtId="2" fontId="9" fillId="13" borderId="9" xfId="0" applyNumberFormat="1" applyFont="1" applyFill="1" applyBorder="1" applyAlignment="1">
      <alignment horizontal="center" vertical="center"/>
    </xf>
    <xf numFmtId="2" fontId="9" fillId="14" borderId="9" xfId="0" applyNumberFormat="1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" fillId="16" borderId="3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25" xfId="0" applyFont="1" applyBorder="1"/>
    <xf numFmtId="0" fontId="2" fillId="0" borderId="25" xfId="0" applyFont="1" applyBorder="1" applyAlignment="1">
      <alignment horizontal="center" vertical="center"/>
    </xf>
    <xf numFmtId="0" fontId="5" fillId="0" borderId="25" xfId="0" applyFont="1" applyBorder="1" applyAlignment="1"/>
    <xf numFmtId="0" fontId="5" fillId="0" borderId="25" xfId="0" applyFont="1" applyBorder="1" applyAlignment="1">
      <alignment horizontal="left" vertical="center"/>
    </xf>
    <xf numFmtId="0" fontId="1" fillId="0" borderId="0" xfId="0" applyFont="1" applyFill="1" applyAlignment="1"/>
    <xf numFmtId="0" fontId="5" fillId="0" borderId="12" xfId="0" applyFont="1" applyBorder="1" applyAlignment="1">
      <alignment horizontal="center" vertical="center"/>
    </xf>
    <xf numFmtId="2" fontId="1" fillId="0" borderId="0" xfId="0" applyNumberFormat="1" applyFont="1" applyAlignment="1"/>
    <xf numFmtId="0" fontId="2" fillId="5" borderId="7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9" fontId="1" fillId="0" borderId="0" xfId="1" applyFont="1" applyFill="1" applyAlignment="1"/>
    <xf numFmtId="0" fontId="9" fillId="18" borderId="4" xfId="0" applyFont="1" applyFill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10" fontId="9" fillId="18" borderId="4" xfId="0" applyNumberFormat="1" applyFont="1" applyFill="1" applyBorder="1" applyAlignment="1">
      <alignment horizontal="right" vertical="center"/>
    </xf>
    <xf numFmtId="164" fontId="9" fillId="0" borderId="11" xfId="2" applyFont="1" applyBorder="1" applyAlignment="1">
      <alignment horizontal="right" vertical="center"/>
    </xf>
    <xf numFmtId="1" fontId="9" fillId="0" borderId="11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left" vertical="center" wrapText="1"/>
    </xf>
    <xf numFmtId="9" fontId="9" fillId="18" borderId="4" xfId="1" applyFont="1" applyFill="1" applyBorder="1" applyAlignment="1">
      <alignment horizontal="right" vertical="center"/>
    </xf>
    <xf numFmtId="0" fontId="2" fillId="5" borderId="10" xfId="0" applyFont="1" applyFill="1" applyBorder="1" applyAlignment="1">
      <alignment horizontal="center" vertical="center" wrapText="1"/>
    </xf>
    <xf numFmtId="2" fontId="17" fillId="7" borderId="9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/>
    </xf>
    <xf numFmtId="165" fontId="10" fillId="19" borderId="11" xfId="0" applyNumberFormat="1" applyFont="1" applyFill="1" applyBorder="1" applyAlignment="1">
      <alignment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vertical="center" wrapText="1"/>
    </xf>
    <xf numFmtId="0" fontId="1" fillId="0" borderId="11" xfId="3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6" applyFont="1" applyBorder="1" applyAlignment="1">
      <alignment horizontal="center" vertical="center"/>
    </xf>
    <xf numFmtId="0" fontId="1" fillId="0" borderId="11" xfId="7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1" xfId="9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5" fillId="0" borderId="35" xfId="0" applyFont="1" applyBorder="1"/>
    <xf numFmtId="0" fontId="1" fillId="0" borderId="4" xfId="0" applyFont="1" applyBorder="1" applyAlignment="1">
      <alignment horizontal="left" vertical="center"/>
    </xf>
    <xf numFmtId="0" fontId="5" fillId="0" borderId="5" xfId="0" applyFont="1" applyBorder="1"/>
    <xf numFmtId="0" fontId="5" fillId="0" borderId="6" xfId="0" applyFont="1" applyBorder="1"/>
    <xf numFmtId="0" fontId="1" fillId="4" borderId="4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5" fillId="0" borderId="37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Fill="1" applyBorder="1"/>
    <xf numFmtId="0" fontId="3" fillId="11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1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" fillId="17" borderId="4" xfId="0" applyFont="1" applyFill="1" applyBorder="1" applyAlignment="1">
      <alignment horizontal="left" vertical="top" wrapText="1"/>
    </xf>
    <xf numFmtId="0" fontId="16" fillId="0" borderId="5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16" fillId="0" borderId="5" xfId="0" applyFont="1" applyBorder="1"/>
    <xf numFmtId="0" fontId="16" fillId="0" borderId="6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8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5" fillId="0" borderId="38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9" fillId="0" borderId="7" xfId="0" applyFont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9" fillId="9" borderId="5" xfId="0" applyFont="1" applyFill="1" applyBorder="1" applyAlignment="1">
      <alignment horizontal="left" vertical="top"/>
    </xf>
    <xf numFmtId="0" fontId="10" fillId="0" borderId="5" xfId="0" applyFont="1" applyBorder="1"/>
    <xf numFmtId="0" fontId="10" fillId="0" borderId="6" xfId="0" applyFont="1" applyBorder="1"/>
    <xf numFmtId="0" fontId="11" fillId="15" borderId="4" xfId="0" applyFont="1" applyFill="1" applyBorder="1" applyAlignment="1">
      <alignment horizontal="left" vertical="center"/>
    </xf>
    <xf numFmtId="165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9" fillId="4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5" fillId="7" borderId="8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wrapText="1"/>
    </xf>
    <xf numFmtId="2" fontId="2" fillId="10" borderId="5" xfId="0" applyNumberFormat="1" applyFont="1" applyFill="1" applyBorder="1" applyAlignment="1">
      <alignment horizontal="center" wrapText="1"/>
    </xf>
    <xf numFmtId="2" fontId="3" fillId="5" borderId="4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11" fillId="0" borderId="4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</cellXfs>
  <cellStyles count="10">
    <cellStyle name="Millares" xfId="2" builtinId="3"/>
    <cellStyle name="Normal" xfId="0" builtinId="0"/>
    <cellStyle name="Normal 2" xfId="3" xr:uid="{00000000-0005-0000-0000-00002F000000}"/>
    <cellStyle name="Normal 3" xfId="5" xr:uid="{00000000-0005-0000-0000-000031000000}"/>
    <cellStyle name="Normal 4" xfId="6" xr:uid="{00000000-0005-0000-0000-000032000000}"/>
    <cellStyle name="Normal 5" xfId="7" xr:uid="{00000000-0005-0000-0000-000033000000}"/>
    <cellStyle name="Normal 6" xfId="8" xr:uid="{00000000-0005-0000-0000-000034000000}"/>
    <cellStyle name="Normal 7" xfId="9" xr:uid="{00000000-0005-0000-0000-000035000000}"/>
    <cellStyle name="Porcentaje" xfId="1" builtinId="5"/>
    <cellStyle name="Porcentaje 2" xfId="4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25401</xdr:rowOff>
    </xdr:from>
    <xdr:ext cx="866775" cy="765174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25401"/>
          <a:ext cx="866775" cy="76517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145677</xdr:colOff>
      <xdr:row>0</xdr:row>
      <xdr:rowOff>28575</xdr:rowOff>
    </xdr:from>
    <xdr:ext cx="795618" cy="755838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677" y="28575"/>
          <a:ext cx="795618" cy="75583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590551</xdr:colOff>
      <xdr:row>0</xdr:row>
      <xdr:rowOff>0</xdr:rowOff>
    </xdr:from>
    <xdr:ext cx="885824" cy="8477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1" y="0"/>
          <a:ext cx="885824" cy="847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4C2F4"/>
    <outlinePr summaryBelow="0" summaryRight="0"/>
  </sheetPr>
  <dimension ref="A1:M29"/>
  <sheetViews>
    <sheetView showGridLines="0" topLeftCell="A13" zoomScaleNormal="100" zoomScaleSheetLayoutView="100" workbookViewId="0">
      <selection activeCell="E23" sqref="E23:G23"/>
    </sheetView>
  </sheetViews>
  <sheetFormatPr baseColWidth="10" defaultColWidth="14.42578125" defaultRowHeight="15" customHeight="1" x14ac:dyDescent="0.3"/>
  <cols>
    <col min="1" max="1" width="16.7109375" style="44" customWidth="1"/>
    <col min="2" max="2" width="16.5703125" style="44" customWidth="1"/>
    <col min="3" max="3" width="41.7109375" style="44" customWidth="1"/>
    <col min="4" max="4" width="5.140625" style="44" customWidth="1"/>
    <col min="5" max="5" width="18.85546875" style="44" customWidth="1"/>
    <col min="6" max="6" width="11.28515625" style="44" customWidth="1"/>
    <col min="7" max="7" width="8.28515625" style="44" customWidth="1"/>
    <col min="8" max="8" width="11.28515625" style="44" customWidth="1"/>
    <col min="9" max="9" width="20.85546875" style="44" customWidth="1"/>
    <col min="10" max="10" width="11.28515625" style="44" customWidth="1"/>
    <col min="11" max="11" width="11.85546875" style="44" customWidth="1"/>
    <col min="12" max="16384" width="14.42578125" style="44"/>
  </cols>
  <sheetData>
    <row r="1" spans="1:11" ht="15.75" customHeight="1" x14ac:dyDescent="0.3">
      <c r="A1" s="115"/>
      <c r="B1" s="118" t="s">
        <v>192</v>
      </c>
      <c r="C1" s="119"/>
      <c r="D1" s="119"/>
      <c r="E1" s="119"/>
      <c r="F1" s="119"/>
      <c r="G1" s="119"/>
      <c r="H1" s="120"/>
      <c r="I1" s="124" t="s">
        <v>205</v>
      </c>
      <c r="J1" s="125"/>
      <c r="K1" s="126"/>
    </row>
    <row r="2" spans="1:11" ht="15.75" customHeight="1" x14ac:dyDescent="0.3">
      <c r="A2" s="116"/>
      <c r="B2" s="121"/>
      <c r="C2" s="122"/>
      <c r="D2" s="122"/>
      <c r="E2" s="122"/>
      <c r="F2" s="122"/>
      <c r="G2" s="122"/>
      <c r="H2" s="123"/>
      <c r="I2" s="124" t="s">
        <v>206</v>
      </c>
      <c r="J2" s="125"/>
      <c r="K2" s="126"/>
    </row>
    <row r="3" spans="1:11" ht="18" customHeight="1" x14ac:dyDescent="0.3">
      <c r="A3" s="116"/>
      <c r="B3" s="118" t="s">
        <v>0</v>
      </c>
      <c r="C3" s="119"/>
      <c r="D3" s="119"/>
      <c r="E3" s="119"/>
      <c r="F3" s="119"/>
      <c r="G3" s="119"/>
      <c r="H3" s="120"/>
      <c r="I3" s="124" t="s">
        <v>222</v>
      </c>
      <c r="J3" s="125"/>
      <c r="K3" s="126"/>
    </row>
    <row r="4" spans="1:11" ht="18" customHeight="1" x14ac:dyDescent="0.3">
      <c r="A4" s="117"/>
      <c r="B4" s="121"/>
      <c r="C4" s="122"/>
      <c r="D4" s="122"/>
      <c r="E4" s="122"/>
      <c r="F4" s="122"/>
      <c r="G4" s="122"/>
      <c r="H4" s="123"/>
      <c r="I4" s="124" t="s">
        <v>204</v>
      </c>
      <c r="J4" s="125"/>
      <c r="K4" s="126"/>
    </row>
    <row r="5" spans="1:11" ht="18" customHeight="1" x14ac:dyDescent="0.3">
      <c r="A5" s="59"/>
      <c r="B5" s="59"/>
      <c r="C5" s="60"/>
      <c r="D5" s="60"/>
      <c r="E5" s="60"/>
      <c r="F5" s="60"/>
      <c r="G5" s="60"/>
      <c r="H5" s="60"/>
      <c r="I5" s="61"/>
      <c r="J5" s="62"/>
      <c r="K5" s="62"/>
    </row>
    <row r="6" spans="1:11" ht="21" customHeight="1" x14ac:dyDescent="0.3">
      <c r="A6" s="109" t="s">
        <v>2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</row>
    <row r="7" spans="1:11" ht="16.5" x14ac:dyDescent="0.3">
      <c r="A7" s="131" t="s">
        <v>1</v>
      </c>
      <c r="B7" s="132"/>
      <c r="C7" s="128" t="s">
        <v>191</v>
      </c>
      <c r="D7" s="129"/>
      <c r="E7" s="129"/>
      <c r="F7" s="129"/>
      <c r="G7" s="129"/>
      <c r="H7" s="129"/>
      <c r="I7" s="129"/>
      <c r="J7" s="129"/>
      <c r="K7" s="130"/>
    </row>
    <row r="8" spans="1:11" ht="16.5" x14ac:dyDescent="0.3">
      <c r="A8" s="127" t="s">
        <v>8</v>
      </c>
      <c r="B8" s="113"/>
      <c r="C8" s="111" t="s">
        <v>9</v>
      </c>
      <c r="D8" s="112"/>
      <c r="E8" s="112"/>
      <c r="F8" s="112"/>
      <c r="G8" s="112"/>
      <c r="H8" s="112"/>
      <c r="I8" s="112"/>
      <c r="J8" s="112"/>
      <c r="K8" s="113"/>
    </row>
    <row r="9" spans="1:11" ht="16.5" x14ac:dyDescent="0.3">
      <c r="A9" s="127" t="s">
        <v>11</v>
      </c>
      <c r="B9" s="113"/>
      <c r="C9" s="114" t="s">
        <v>12</v>
      </c>
      <c r="D9" s="112"/>
      <c r="E9" s="112"/>
      <c r="F9" s="112"/>
      <c r="G9" s="112"/>
      <c r="H9" s="112"/>
      <c r="I9" s="112"/>
      <c r="J9" s="112"/>
      <c r="K9" s="113"/>
    </row>
    <row r="10" spans="1:11" ht="30.75" customHeight="1" x14ac:dyDescent="0.3">
      <c r="A10" s="127" t="s">
        <v>15</v>
      </c>
      <c r="B10" s="113"/>
      <c r="C10" s="114" t="s">
        <v>17</v>
      </c>
      <c r="D10" s="112"/>
      <c r="E10" s="112"/>
      <c r="F10" s="112"/>
      <c r="G10" s="112"/>
      <c r="H10" s="112"/>
      <c r="I10" s="112"/>
      <c r="J10" s="112"/>
      <c r="K10" s="113"/>
    </row>
    <row r="11" spans="1:11" ht="30.75" customHeight="1" x14ac:dyDescent="0.3">
      <c r="A11" s="127" t="s">
        <v>31</v>
      </c>
      <c r="B11" s="112"/>
      <c r="C11" s="114" t="s">
        <v>33</v>
      </c>
      <c r="D11" s="112"/>
      <c r="E11" s="113"/>
      <c r="F11" s="127" t="s">
        <v>34</v>
      </c>
      <c r="G11" s="112"/>
      <c r="H11" s="136" t="s">
        <v>35</v>
      </c>
      <c r="I11" s="112"/>
      <c r="J11" s="112"/>
      <c r="K11" s="113"/>
    </row>
    <row r="12" spans="1:11" ht="16.5" customHeight="1" x14ac:dyDescent="0.3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</row>
    <row r="13" spans="1:11" ht="21" customHeight="1" x14ac:dyDescent="0.3">
      <c r="A13" s="137" t="s">
        <v>38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3"/>
    </row>
    <row r="14" spans="1:11" ht="12.75" customHeight="1" x14ac:dyDescent="0.3">
      <c r="A14" s="58" t="s">
        <v>40</v>
      </c>
      <c r="B14" s="58" t="s">
        <v>18</v>
      </c>
      <c r="C14" s="58" t="s">
        <v>38</v>
      </c>
      <c r="D14" s="135" t="s">
        <v>30</v>
      </c>
      <c r="E14" s="112"/>
      <c r="F14" s="112"/>
      <c r="G14" s="113"/>
      <c r="H14" s="4" t="s">
        <v>42</v>
      </c>
      <c r="I14" s="134" t="s">
        <v>43</v>
      </c>
      <c r="J14" s="113"/>
      <c r="K14" s="5" t="s">
        <v>45</v>
      </c>
    </row>
    <row r="15" spans="1:11" s="63" customFormat="1" ht="47.25" customHeight="1" x14ac:dyDescent="0.3">
      <c r="A15" s="99" t="s">
        <v>198</v>
      </c>
      <c r="B15" s="96" t="s">
        <v>182</v>
      </c>
      <c r="C15" s="140" t="s">
        <v>209</v>
      </c>
      <c r="D15" s="46" t="s">
        <v>48</v>
      </c>
      <c r="E15" s="149" t="s">
        <v>215</v>
      </c>
      <c r="F15" s="146"/>
      <c r="G15" s="147"/>
      <c r="H15" s="46" t="s">
        <v>56</v>
      </c>
      <c r="I15" s="90" t="s">
        <v>217</v>
      </c>
      <c r="J15" s="90" t="s">
        <v>184</v>
      </c>
      <c r="K15" s="90" t="s">
        <v>57</v>
      </c>
    </row>
    <row r="16" spans="1:11" s="63" customFormat="1" ht="32.25" customHeight="1" x14ac:dyDescent="0.3">
      <c r="A16" s="100"/>
      <c r="B16" s="133"/>
      <c r="C16" s="148"/>
      <c r="D16" s="46" t="s">
        <v>185</v>
      </c>
      <c r="E16" s="149" t="s">
        <v>216</v>
      </c>
      <c r="F16" s="146"/>
      <c r="G16" s="147"/>
      <c r="H16" s="46" t="s">
        <v>56</v>
      </c>
      <c r="I16" s="133"/>
      <c r="J16" s="133"/>
      <c r="K16" s="133"/>
    </row>
    <row r="17" spans="1:13" s="63" customFormat="1" ht="35.25" customHeight="1" x14ac:dyDescent="0.3">
      <c r="A17" s="100"/>
      <c r="B17" s="96" t="s">
        <v>210</v>
      </c>
      <c r="C17" s="140" t="s">
        <v>188</v>
      </c>
      <c r="D17" s="46" t="s">
        <v>48</v>
      </c>
      <c r="E17" s="145" t="s">
        <v>211</v>
      </c>
      <c r="F17" s="146"/>
      <c r="G17" s="147"/>
      <c r="H17" s="46" t="s">
        <v>56</v>
      </c>
      <c r="I17" s="90" t="s">
        <v>194</v>
      </c>
      <c r="J17" s="90" t="s">
        <v>184</v>
      </c>
      <c r="K17" s="90" t="s">
        <v>57</v>
      </c>
    </row>
    <row r="18" spans="1:13" s="63" customFormat="1" ht="39" customHeight="1" x14ac:dyDescent="0.3">
      <c r="A18" s="100"/>
      <c r="B18" s="133"/>
      <c r="C18" s="148"/>
      <c r="D18" s="46" t="s">
        <v>55</v>
      </c>
      <c r="E18" s="145" t="s">
        <v>186</v>
      </c>
      <c r="F18" s="146"/>
      <c r="G18" s="147"/>
      <c r="H18" s="46" t="s">
        <v>56</v>
      </c>
      <c r="I18" s="133"/>
      <c r="J18" s="133"/>
      <c r="K18" s="133"/>
    </row>
    <row r="19" spans="1:13" s="63" customFormat="1" ht="33.75" customHeight="1" x14ac:dyDescent="0.3">
      <c r="A19" s="100"/>
      <c r="B19" s="96" t="s">
        <v>187</v>
      </c>
      <c r="C19" s="140" t="s">
        <v>203</v>
      </c>
      <c r="D19" s="46" t="s">
        <v>48</v>
      </c>
      <c r="E19" s="150" t="s">
        <v>212</v>
      </c>
      <c r="F19" s="151"/>
      <c r="G19" s="152"/>
      <c r="H19" s="54" t="s">
        <v>56</v>
      </c>
      <c r="I19" s="90" t="s">
        <v>213</v>
      </c>
      <c r="J19" s="90" t="s">
        <v>214</v>
      </c>
      <c r="K19" s="90" t="s">
        <v>183</v>
      </c>
    </row>
    <row r="20" spans="1:13" s="63" customFormat="1" ht="33.75" customHeight="1" x14ac:dyDescent="0.3">
      <c r="A20" s="100"/>
      <c r="B20" s="166"/>
      <c r="C20" s="141"/>
      <c r="D20" s="46" t="s">
        <v>55</v>
      </c>
      <c r="E20" s="150" t="s">
        <v>218</v>
      </c>
      <c r="F20" s="151"/>
      <c r="G20" s="152"/>
      <c r="H20" s="54" t="s">
        <v>56</v>
      </c>
      <c r="I20" s="98"/>
      <c r="J20" s="133"/>
      <c r="K20" s="91"/>
    </row>
    <row r="21" spans="1:13" s="63" customFormat="1" ht="30.75" customHeight="1" x14ac:dyDescent="0.3">
      <c r="A21" s="100"/>
      <c r="B21" s="99" t="s">
        <v>201</v>
      </c>
      <c r="C21" s="101" t="s">
        <v>181</v>
      </c>
      <c r="D21" s="6" t="s">
        <v>48</v>
      </c>
      <c r="E21" s="103" t="s">
        <v>190</v>
      </c>
      <c r="F21" s="104"/>
      <c r="G21" s="105"/>
      <c r="H21" s="54" t="s">
        <v>56</v>
      </c>
      <c r="I21" s="159" t="s">
        <v>193</v>
      </c>
      <c r="J21" s="154" t="s">
        <v>184</v>
      </c>
      <c r="K21" s="156" t="s">
        <v>57</v>
      </c>
    </row>
    <row r="22" spans="1:13" s="63" customFormat="1" ht="30.75" customHeight="1" x14ac:dyDescent="0.3">
      <c r="A22" s="153"/>
      <c r="B22" s="100"/>
      <c r="C22" s="102"/>
      <c r="D22" s="56" t="s">
        <v>55</v>
      </c>
      <c r="E22" s="106" t="s">
        <v>240</v>
      </c>
      <c r="F22" s="107"/>
      <c r="G22" s="108"/>
      <c r="H22" s="64" t="s">
        <v>56</v>
      </c>
      <c r="I22" s="160"/>
      <c r="J22" s="155"/>
      <c r="K22" s="157"/>
    </row>
    <row r="23" spans="1:13" s="63" customFormat="1" ht="30.75" customHeight="1" x14ac:dyDescent="0.3">
      <c r="A23" s="96" t="s">
        <v>197</v>
      </c>
      <c r="B23" s="96" t="s">
        <v>58</v>
      </c>
      <c r="C23" s="140" t="s">
        <v>223</v>
      </c>
      <c r="D23" s="46" t="s">
        <v>48</v>
      </c>
      <c r="E23" s="145" t="s">
        <v>227</v>
      </c>
      <c r="F23" s="146"/>
      <c r="G23" s="147"/>
      <c r="H23" s="46" t="s">
        <v>59</v>
      </c>
      <c r="I23" s="90" t="s">
        <v>228</v>
      </c>
      <c r="J23" s="90" t="s">
        <v>184</v>
      </c>
      <c r="K23" s="90" t="s">
        <v>57</v>
      </c>
    </row>
    <row r="24" spans="1:13" s="63" customFormat="1" ht="30.75" customHeight="1" x14ac:dyDescent="0.3">
      <c r="A24" s="139"/>
      <c r="B24" s="133"/>
      <c r="C24" s="148"/>
      <c r="D24" s="46" t="s">
        <v>55</v>
      </c>
      <c r="E24" s="145" t="s">
        <v>226</v>
      </c>
      <c r="F24" s="146"/>
      <c r="G24" s="147"/>
      <c r="H24" s="46" t="s">
        <v>59</v>
      </c>
      <c r="I24" s="91"/>
      <c r="J24" s="91"/>
      <c r="K24" s="91"/>
    </row>
    <row r="25" spans="1:13" s="63" customFormat="1" ht="30" customHeight="1" x14ac:dyDescent="0.3">
      <c r="A25" s="96" t="s">
        <v>199</v>
      </c>
      <c r="B25" s="96" t="s">
        <v>196</v>
      </c>
      <c r="C25" s="140" t="s">
        <v>189</v>
      </c>
      <c r="D25" s="46" t="s">
        <v>48</v>
      </c>
      <c r="E25" s="145" t="s">
        <v>224</v>
      </c>
      <c r="F25" s="167"/>
      <c r="G25" s="167"/>
      <c r="H25" s="55" t="s">
        <v>56</v>
      </c>
      <c r="I25" s="158" t="s">
        <v>225</v>
      </c>
      <c r="J25" s="92" t="s">
        <v>184</v>
      </c>
      <c r="K25" s="94" t="s">
        <v>57</v>
      </c>
      <c r="M25" s="69"/>
    </row>
    <row r="26" spans="1:13" s="63" customFormat="1" ht="30.75" customHeight="1" x14ac:dyDescent="0.3">
      <c r="A26" s="97"/>
      <c r="B26" s="133"/>
      <c r="C26" s="141"/>
      <c r="D26" s="46" t="s">
        <v>55</v>
      </c>
      <c r="E26" s="145" t="s">
        <v>200</v>
      </c>
      <c r="F26" s="167"/>
      <c r="G26" s="167"/>
      <c r="H26" s="55" t="s">
        <v>56</v>
      </c>
      <c r="I26" s="158"/>
      <c r="J26" s="93"/>
      <c r="K26" s="95"/>
    </row>
    <row r="27" spans="1:13" ht="16.5" x14ac:dyDescent="0.3">
      <c r="A27" s="142"/>
      <c r="B27" s="143"/>
      <c r="C27" s="143"/>
      <c r="D27" s="143"/>
      <c r="E27" s="143"/>
      <c r="F27" s="143"/>
      <c r="G27" s="143"/>
      <c r="H27" s="143"/>
      <c r="I27" s="143"/>
      <c r="J27" s="143"/>
      <c r="K27" s="144"/>
    </row>
    <row r="28" spans="1:13" ht="19.5" customHeight="1" x14ac:dyDescent="0.3">
      <c r="A28" s="137" t="s">
        <v>76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2"/>
    </row>
    <row r="29" spans="1:13" ht="18.75" customHeight="1" x14ac:dyDescent="0.3">
      <c r="A29" s="163"/>
      <c r="B29" s="164"/>
      <c r="C29" s="164"/>
      <c r="D29" s="164"/>
      <c r="E29" s="164"/>
      <c r="F29" s="164"/>
      <c r="G29" s="164"/>
      <c r="H29" s="164"/>
      <c r="I29" s="164"/>
      <c r="J29" s="164"/>
      <c r="K29" s="165"/>
    </row>
  </sheetData>
  <mergeCells count="72">
    <mergeCell ref="A28:K28"/>
    <mergeCell ref="A29:K29"/>
    <mergeCell ref="I4:K4"/>
    <mergeCell ref="B19:B20"/>
    <mergeCell ref="C19:C20"/>
    <mergeCell ref="B15:B16"/>
    <mergeCell ref="C17:C18"/>
    <mergeCell ref="K17:K18"/>
    <mergeCell ref="I23:I24"/>
    <mergeCell ref="E16:G16"/>
    <mergeCell ref="E23:G23"/>
    <mergeCell ref="E24:G24"/>
    <mergeCell ref="B17:B18"/>
    <mergeCell ref="K23:K24"/>
    <mergeCell ref="E26:G26"/>
    <mergeCell ref="E25:G25"/>
    <mergeCell ref="A27:K27"/>
    <mergeCell ref="E17:G17"/>
    <mergeCell ref="C15:C16"/>
    <mergeCell ref="C23:C24"/>
    <mergeCell ref="E18:G18"/>
    <mergeCell ref="E15:G15"/>
    <mergeCell ref="E20:G20"/>
    <mergeCell ref="A15:A22"/>
    <mergeCell ref="J21:J22"/>
    <mergeCell ref="K21:K22"/>
    <mergeCell ref="E19:G19"/>
    <mergeCell ref="I25:I26"/>
    <mergeCell ref="I21:I22"/>
    <mergeCell ref="J19:J20"/>
    <mergeCell ref="A11:B11"/>
    <mergeCell ref="J23:J24"/>
    <mergeCell ref="J17:J18"/>
    <mergeCell ref="I17:I18"/>
    <mergeCell ref="I15:I16"/>
    <mergeCell ref="J15:J16"/>
    <mergeCell ref="I14:J14"/>
    <mergeCell ref="D14:G14"/>
    <mergeCell ref="C11:E11"/>
    <mergeCell ref="F11:G11"/>
    <mergeCell ref="H11:K11"/>
    <mergeCell ref="A13:K13"/>
    <mergeCell ref="A12:K12"/>
    <mergeCell ref="B23:B24"/>
    <mergeCell ref="A23:A24"/>
    <mergeCell ref="K15:K16"/>
    <mergeCell ref="C10:K10"/>
    <mergeCell ref="A8:B8"/>
    <mergeCell ref="A10:B10"/>
    <mergeCell ref="A9:B9"/>
    <mergeCell ref="C7:K7"/>
    <mergeCell ref="A7:B7"/>
    <mergeCell ref="A6:K6"/>
    <mergeCell ref="C8:K8"/>
    <mergeCell ref="C9:K9"/>
    <mergeCell ref="A1:A4"/>
    <mergeCell ref="B1:H2"/>
    <mergeCell ref="B3:H4"/>
    <mergeCell ref="I1:K1"/>
    <mergeCell ref="I2:K2"/>
    <mergeCell ref="I3:K3"/>
    <mergeCell ref="K19:K20"/>
    <mergeCell ref="J25:J26"/>
    <mergeCell ref="K25:K26"/>
    <mergeCell ref="A25:A26"/>
    <mergeCell ref="I19:I20"/>
    <mergeCell ref="B21:B22"/>
    <mergeCell ref="C21:C22"/>
    <mergeCell ref="E21:G21"/>
    <mergeCell ref="E22:G22"/>
    <mergeCell ref="B25:B26"/>
    <mergeCell ref="C25:C26"/>
  </mergeCells>
  <pageMargins left="0.7" right="0.7" top="0.75" bottom="0.75" header="0" footer="0"/>
  <pageSetup scale="69" orientation="landscape" horizontalDpi="4294967294" verticalDpi="4294967294" r:id="rId1"/>
  <rowBreaks count="1" manualBreakCount="1">
    <brk id="2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xr:uid="{00000000-0002-0000-0000-000000000000}">
          <x14:formula1>
            <xm:f>Listas!$F$9:$F$17</xm:f>
          </x14:formula1>
          <xm:sqref>C11</xm:sqref>
        </x14:dataValidation>
        <x14:dataValidation type="list" allowBlank="1" xr:uid="{00000000-0002-0000-0000-000001000000}">
          <x14:formula1>
            <xm:f>Listas!$B$2:$B$4</xm:f>
          </x14:formula1>
          <xm:sqref>H11</xm:sqref>
        </x14:dataValidation>
        <x14:dataValidation type="list" allowBlank="1" xr:uid="{00000000-0002-0000-0000-000002000000}">
          <x14:formula1>
            <xm:f>Listas!$D$9:$D$15</xm:f>
          </x14:formula1>
          <xm:sqref>C10</xm:sqref>
        </x14:dataValidation>
        <x14:dataValidation type="list" allowBlank="1" xr:uid="{00000000-0002-0000-0000-000003000000}">
          <x14:formula1>
            <xm:f>Listas!$E$9:$E$25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4A7D6"/>
    <outlinePr summaryBelow="0" summaryRight="0"/>
  </sheetPr>
  <dimension ref="A1:P24"/>
  <sheetViews>
    <sheetView showGridLines="0" tabSelected="1" topLeftCell="A10" zoomScale="85" zoomScaleNormal="85" workbookViewId="0">
      <selection activeCell="G27" sqref="G27"/>
    </sheetView>
  </sheetViews>
  <sheetFormatPr baseColWidth="10" defaultColWidth="14.42578125" defaultRowHeight="15" customHeight="1" x14ac:dyDescent="0.3"/>
  <cols>
    <col min="1" max="1" width="17.7109375" style="44" customWidth="1"/>
    <col min="2" max="2" width="36.7109375" style="44" customWidth="1"/>
    <col min="3" max="3" width="5.28515625" style="44" customWidth="1"/>
    <col min="4" max="15" width="10.7109375" style="44" customWidth="1"/>
    <col min="16" max="16384" width="14.42578125" style="44"/>
  </cols>
  <sheetData>
    <row r="1" spans="1:15" ht="16.5" x14ac:dyDescent="0.3">
      <c r="A1" s="185"/>
      <c r="B1" s="188" t="s">
        <v>192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6" t="str">
        <f>Identificación!I1</f>
        <v>Código: 1TR-GTH-IND-01</v>
      </c>
      <c r="N1" s="187"/>
      <c r="O1" s="187"/>
    </row>
    <row r="2" spans="1:15" ht="16.5" x14ac:dyDescent="0.3">
      <c r="A2" s="185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6" t="str">
        <f>Identificación!I2</f>
        <v>Fecha: 22/08/2018</v>
      </c>
      <c r="N2" s="187"/>
      <c r="O2" s="187"/>
    </row>
    <row r="3" spans="1:15" ht="16.5" x14ac:dyDescent="0.3">
      <c r="A3" s="185"/>
      <c r="B3" s="188" t="s">
        <v>0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6" t="str">
        <f>Identificación!I3</f>
        <v>Versión: 2</v>
      </c>
      <c r="N3" s="187"/>
      <c r="O3" s="187"/>
    </row>
    <row r="4" spans="1:15" ht="16.5" x14ac:dyDescent="0.3">
      <c r="A4" s="185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9" t="s">
        <v>207</v>
      </c>
      <c r="N4" s="189"/>
      <c r="O4" s="189"/>
    </row>
    <row r="5" spans="1:15" ht="16.5" x14ac:dyDescent="0.3">
      <c r="A5" s="168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70"/>
    </row>
    <row r="6" spans="1:15" ht="16.5" x14ac:dyDescent="0.3">
      <c r="A6" s="174" t="s">
        <v>1</v>
      </c>
      <c r="B6" s="174"/>
      <c r="C6" s="182" t="str">
        <f>Identificación!C7</f>
        <v>Eficiencia en la gestión del Talento Humano</v>
      </c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3"/>
    </row>
    <row r="7" spans="1:15" ht="16.5" x14ac:dyDescent="0.3">
      <c r="A7" s="174" t="s">
        <v>3</v>
      </c>
      <c r="B7" s="174"/>
      <c r="C7" s="182" t="s">
        <v>241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3"/>
    </row>
    <row r="8" spans="1:15" ht="16.5" x14ac:dyDescent="0.3">
      <c r="A8" s="174" t="s">
        <v>5</v>
      </c>
      <c r="B8" s="174"/>
      <c r="C8" s="175"/>
      <c r="D8" s="175"/>
      <c r="E8" s="175"/>
      <c r="F8" s="175"/>
      <c r="G8" s="175"/>
      <c r="H8" s="176"/>
      <c r="I8" s="135" t="s">
        <v>6</v>
      </c>
      <c r="J8" s="112"/>
      <c r="K8" s="113"/>
      <c r="L8" s="179"/>
      <c r="M8" s="112"/>
      <c r="N8" s="112"/>
      <c r="O8" s="113"/>
    </row>
    <row r="9" spans="1:15" ht="16.5" x14ac:dyDescent="0.3">
      <c r="A9" s="174" t="s">
        <v>10</v>
      </c>
      <c r="B9" s="174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6"/>
    </row>
    <row r="10" spans="1:15" ht="16.5" x14ac:dyDescent="0.3">
      <c r="A10" s="168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70"/>
    </row>
    <row r="11" spans="1:15" ht="21" customHeight="1" x14ac:dyDescent="0.3">
      <c r="A11" s="173" t="s">
        <v>14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</row>
    <row r="12" spans="1:15" ht="27" customHeight="1" x14ac:dyDescent="0.3">
      <c r="A12" s="45" t="s">
        <v>18</v>
      </c>
      <c r="B12" s="177" t="s">
        <v>30</v>
      </c>
      <c r="C12" s="178"/>
      <c r="D12" s="1" t="s">
        <v>16</v>
      </c>
      <c r="E12" s="1" t="s">
        <v>19</v>
      </c>
      <c r="F12" s="1" t="s">
        <v>20</v>
      </c>
      <c r="G12" s="1" t="s">
        <v>21</v>
      </c>
      <c r="H12" s="1" t="s">
        <v>22</v>
      </c>
      <c r="I12" s="1" t="s">
        <v>23</v>
      </c>
      <c r="J12" s="1" t="s">
        <v>24</v>
      </c>
      <c r="K12" s="1" t="s">
        <v>25</v>
      </c>
      <c r="L12" s="1" t="s">
        <v>26</v>
      </c>
      <c r="M12" s="1" t="s">
        <v>27</v>
      </c>
      <c r="N12" s="1" t="s">
        <v>28</v>
      </c>
      <c r="O12" s="1" t="s">
        <v>29</v>
      </c>
    </row>
    <row r="13" spans="1:15" ht="45" customHeight="1" x14ac:dyDescent="0.3">
      <c r="A13" s="180" t="str">
        <f>Identificación!$B$15</f>
        <v>RETENCIÓN PERSONAL DE PLANTA</v>
      </c>
      <c r="B13" s="47" t="str">
        <f>Identificación!E15</f>
        <v>Cantidad de vancantes definitivas de empleos de derechos de carrera y Libre Nombramiento y Remoción</v>
      </c>
      <c r="C13" s="2" t="str">
        <f>Identificación!D15</f>
        <v>a</v>
      </c>
      <c r="D13" s="87">
        <v>0</v>
      </c>
      <c r="E13" s="88">
        <v>1</v>
      </c>
      <c r="F13" s="89">
        <v>0</v>
      </c>
      <c r="G13" s="3"/>
      <c r="H13" s="3"/>
      <c r="I13" s="3"/>
      <c r="J13" s="3"/>
      <c r="K13" s="3"/>
      <c r="L13" s="3"/>
      <c r="M13" s="3"/>
      <c r="N13" s="3"/>
      <c r="O13" s="3"/>
    </row>
    <row r="14" spans="1:15" ht="31.5" customHeight="1" x14ac:dyDescent="0.3">
      <c r="A14" s="181"/>
      <c r="B14" s="47" t="str">
        <f>Identificación!E16</f>
        <v>Sumatoria total de empleos con derechos de carrera y Libre Nombramiento y Remoción</v>
      </c>
      <c r="C14" s="2" t="str">
        <f>Identificación!D16</f>
        <v xml:space="preserve">b </v>
      </c>
      <c r="D14" s="87">
        <v>51</v>
      </c>
      <c r="E14" s="88">
        <v>51</v>
      </c>
      <c r="F14" s="89">
        <v>51</v>
      </c>
      <c r="G14" s="3"/>
      <c r="H14" s="3"/>
      <c r="I14" s="3"/>
      <c r="J14" s="3"/>
      <c r="K14" s="3"/>
      <c r="L14" s="3"/>
      <c r="M14" s="3"/>
      <c r="N14" s="3"/>
      <c r="O14" s="3"/>
    </row>
    <row r="15" spans="1:15" ht="31.5" customHeight="1" x14ac:dyDescent="0.3">
      <c r="A15" s="180" t="str">
        <f>Identificación!$B$17</f>
        <v>OPORTUNIDAD ASCENSO</v>
      </c>
      <c r="B15" s="47" t="str">
        <f>Identificación!E17</f>
        <v>Número funcionarios con derechos de carrera en encargo</v>
      </c>
      <c r="C15" s="2" t="str">
        <f>Identificación!D17</f>
        <v>a</v>
      </c>
      <c r="D15" s="84">
        <v>23</v>
      </c>
      <c r="E15" s="85">
        <v>23</v>
      </c>
      <c r="F15" s="86">
        <v>23</v>
      </c>
      <c r="G15" s="3"/>
      <c r="H15" s="3"/>
      <c r="I15" s="3"/>
      <c r="J15" s="3"/>
      <c r="K15" s="3"/>
      <c r="L15" s="3"/>
      <c r="M15" s="3"/>
      <c r="N15" s="3"/>
      <c r="O15" s="3"/>
    </row>
    <row r="16" spans="1:15" ht="31.5" customHeight="1" x14ac:dyDescent="0.3">
      <c r="A16" s="181"/>
      <c r="B16" s="47" t="str">
        <f>Identificación!E18</f>
        <v>Sumatoria total de funcionarios con derechos de carrera</v>
      </c>
      <c r="C16" s="2" t="str">
        <f>Identificación!D18</f>
        <v>b</v>
      </c>
      <c r="D16" s="84">
        <v>30</v>
      </c>
      <c r="E16" s="85">
        <v>30</v>
      </c>
      <c r="F16" s="86">
        <v>30</v>
      </c>
      <c r="G16" s="3"/>
      <c r="H16" s="3"/>
      <c r="I16" s="3"/>
      <c r="J16" s="3"/>
      <c r="K16" s="3"/>
      <c r="L16" s="3"/>
      <c r="M16" s="3"/>
      <c r="N16" s="3"/>
      <c r="O16" s="3"/>
    </row>
    <row r="17" spans="1:16" ht="31.5" customHeight="1" x14ac:dyDescent="0.3">
      <c r="A17" s="171" t="str">
        <f>Identificación!B19</f>
        <v>TASA DE ACCIDENTALIDAD</v>
      </c>
      <c r="B17" s="48" t="str">
        <f>Identificación!E19</f>
        <v>Número de Accidentes de Trabajo reportados</v>
      </c>
      <c r="C17" s="2" t="str">
        <f>Identificación!D19</f>
        <v>a</v>
      </c>
      <c r="D17" s="3">
        <v>0</v>
      </c>
      <c r="E17" s="3">
        <v>0</v>
      </c>
      <c r="F17" s="3">
        <v>0</v>
      </c>
      <c r="G17" s="3"/>
      <c r="H17" s="3"/>
      <c r="I17" s="3"/>
      <c r="J17" s="3"/>
      <c r="K17" s="3"/>
      <c r="L17" s="3"/>
      <c r="M17" s="3"/>
      <c r="N17" s="57"/>
      <c r="O17" s="57"/>
      <c r="P17" s="65"/>
    </row>
    <row r="18" spans="1:16" ht="31.5" customHeight="1" x14ac:dyDescent="0.3">
      <c r="A18" s="172"/>
      <c r="B18" s="48" t="str">
        <f>Identificación!E20</f>
        <v>Número de empleados y contratistas</v>
      </c>
      <c r="C18" s="2" t="str">
        <f>Identificación!D20</f>
        <v>b</v>
      </c>
      <c r="D18" s="3">
        <f>104+501</f>
        <v>605</v>
      </c>
      <c r="E18" s="3">
        <f>+D18+505</f>
        <v>1110</v>
      </c>
      <c r="F18" s="3">
        <f>+E18+154</f>
        <v>1264</v>
      </c>
      <c r="G18" s="3"/>
      <c r="H18" s="3"/>
      <c r="I18" s="3"/>
      <c r="J18" s="3"/>
      <c r="K18" s="3"/>
      <c r="L18" s="3"/>
      <c r="M18" s="3"/>
      <c r="N18" s="3"/>
      <c r="O18" s="3"/>
    </row>
    <row r="19" spans="1:16" ht="47.25" customHeight="1" x14ac:dyDescent="0.3">
      <c r="A19" s="171" t="str">
        <f>Identificación!B21</f>
        <v>PARTICIPACIÓN OFERTA DE CAPACITACIÓN, BIENESTAR E INCENTIVOS</v>
      </c>
      <c r="B19" s="48" t="str">
        <f>Identificación!E21</f>
        <v>Sumatoria de asistencias a actividades de bienestar, capacitación e incentivos realizadas en el periodo</v>
      </c>
      <c r="C19" s="2" t="s">
        <v>48</v>
      </c>
      <c r="D19" s="7">
        <v>34</v>
      </c>
      <c r="E19" s="7">
        <v>17</v>
      </c>
      <c r="F19" s="7">
        <v>2689</v>
      </c>
      <c r="G19" s="7"/>
      <c r="H19" s="7"/>
      <c r="I19" s="7"/>
      <c r="J19" s="7"/>
      <c r="K19" s="7"/>
      <c r="L19" s="7"/>
      <c r="M19" s="7"/>
      <c r="N19" s="7"/>
      <c r="O19" s="7"/>
    </row>
    <row r="20" spans="1:16" ht="31.5" customHeight="1" x14ac:dyDescent="0.3">
      <c r="A20" s="172"/>
      <c r="B20" s="48" t="str">
        <f>Identificación!E22</f>
        <v>Actividades de bienestar capacitación e incentivos realizadas en el periodo</v>
      </c>
      <c r="C20" s="2" t="str">
        <f>Identificación!D26</f>
        <v>b</v>
      </c>
      <c r="D20" s="7">
        <v>1</v>
      </c>
      <c r="E20" s="7">
        <v>1</v>
      </c>
      <c r="F20" s="7">
        <v>10</v>
      </c>
      <c r="G20" s="7"/>
      <c r="H20" s="7"/>
      <c r="I20" s="7"/>
      <c r="J20" s="7"/>
      <c r="K20" s="7"/>
      <c r="L20" s="7"/>
      <c r="M20" s="7"/>
      <c r="N20" s="7"/>
      <c r="O20" s="7"/>
    </row>
    <row r="21" spans="1:16" ht="31.5" customHeight="1" x14ac:dyDescent="0.3">
      <c r="A21" s="184" t="str">
        <f>Identificación!$B$23</f>
        <v>RECAUDO INCAPACIDADES CON EPS</v>
      </c>
      <c r="B21" s="48" t="str">
        <f>Identificación!E23</f>
        <v>Suma total del valor recaudado por incapacidades en el mes</v>
      </c>
      <c r="C21" s="2" t="str">
        <f>Identificación!D23</f>
        <v>a</v>
      </c>
      <c r="D21" s="3">
        <v>0</v>
      </c>
      <c r="E21" s="3">
        <v>0</v>
      </c>
      <c r="F21" s="3">
        <v>0</v>
      </c>
      <c r="G21" s="3"/>
      <c r="H21" s="3"/>
      <c r="I21" s="3"/>
      <c r="J21" s="3"/>
      <c r="K21" s="3"/>
      <c r="L21" s="3"/>
      <c r="M21" s="3"/>
      <c r="N21" s="3"/>
      <c r="O21" s="3"/>
    </row>
    <row r="22" spans="1:16" ht="31.5" customHeight="1" x14ac:dyDescent="0.3">
      <c r="A22" s="172"/>
      <c r="B22" s="48" t="str">
        <f>Identificación!E24</f>
        <v>Suma total del valor por recaudar por concepto de incapacidades a la fecha</v>
      </c>
      <c r="C22" s="2" t="s">
        <v>55</v>
      </c>
      <c r="D22" s="3">
        <v>4898196</v>
      </c>
      <c r="E22" s="3">
        <v>1507828</v>
      </c>
      <c r="F22" s="3">
        <v>309802</v>
      </c>
      <c r="G22" s="3"/>
      <c r="H22" s="3"/>
      <c r="I22" s="3"/>
      <c r="J22" s="3"/>
      <c r="K22" s="3"/>
      <c r="L22" s="3"/>
      <c r="M22" s="3"/>
      <c r="N22" s="3"/>
      <c r="O22" s="3"/>
    </row>
    <row r="23" spans="1:16" ht="31.5" customHeight="1" x14ac:dyDescent="0.3">
      <c r="A23" s="171" t="str">
        <f>Identificación!B25</f>
        <v>ALCANCE  EVALUACIÓN DE DESEMPEÑO</v>
      </c>
      <c r="B23" s="48" t="str">
        <f>Identificación!E25</f>
        <v>Funcionarios que realizaron sus evaluaciones en los términos señalados por la normatividad</v>
      </c>
      <c r="C23" s="2" t="s">
        <v>48</v>
      </c>
      <c r="D23" s="7">
        <v>30</v>
      </c>
      <c r="E23" s="7">
        <v>0</v>
      </c>
      <c r="F23" s="7">
        <v>0</v>
      </c>
      <c r="G23" s="7"/>
      <c r="H23" s="7"/>
      <c r="I23" s="7"/>
      <c r="J23" s="7"/>
      <c r="K23" s="7"/>
      <c r="L23" s="7"/>
      <c r="M23" s="7"/>
      <c r="N23" s="7"/>
      <c r="O23" s="7"/>
    </row>
    <row r="24" spans="1:16" ht="31.5" customHeight="1" x14ac:dyDescent="0.3">
      <c r="A24" s="172"/>
      <c r="B24" s="48" t="str">
        <f>Identificación!E26</f>
        <v>Total funcionarios con obligación de realizar evaluación de desempeño</v>
      </c>
      <c r="C24" s="2" t="s">
        <v>55</v>
      </c>
      <c r="D24" s="7">
        <v>30</v>
      </c>
      <c r="E24" s="7">
        <v>0</v>
      </c>
      <c r="F24" s="7">
        <v>0</v>
      </c>
      <c r="G24" s="7"/>
      <c r="H24" s="7"/>
      <c r="I24" s="7"/>
      <c r="J24" s="7"/>
      <c r="K24" s="7"/>
      <c r="L24" s="7"/>
      <c r="M24" s="7"/>
      <c r="N24" s="7"/>
      <c r="O24" s="7"/>
    </row>
  </sheetData>
  <mergeCells count="27">
    <mergeCell ref="A1:A4"/>
    <mergeCell ref="M1:O1"/>
    <mergeCell ref="M2:O2"/>
    <mergeCell ref="M3:O3"/>
    <mergeCell ref="B1:L2"/>
    <mergeCell ref="M4:O4"/>
    <mergeCell ref="B3:L4"/>
    <mergeCell ref="A23:A24"/>
    <mergeCell ref="L8:O8"/>
    <mergeCell ref="A13:A14"/>
    <mergeCell ref="A6:B6"/>
    <mergeCell ref="C6:O6"/>
    <mergeCell ref="A7:B7"/>
    <mergeCell ref="C7:O7"/>
    <mergeCell ref="A8:B8"/>
    <mergeCell ref="C8:H8"/>
    <mergeCell ref="A15:A16"/>
    <mergeCell ref="A21:A22"/>
    <mergeCell ref="A5:O5"/>
    <mergeCell ref="I8:K8"/>
    <mergeCell ref="A19:A20"/>
    <mergeCell ref="A10:O10"/>
    <mergeCell ref="A11:O11"/>
    <mergeCell ref="A9:B9"/>
    <mergeCell ref="C9:O9"/>
    <mergeCell ref="B12:C12"/>
    <mergeCell ref="A17:A18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9CB9C"/>
    <outlinePr summaryBelow="0" summaryRight="0"/>
  </sheetPr>
  <dimension ref="A1:N34"/>
  <sheetViews>
    <sheetView showGridLines="0" workbookViewId="0">
      <selection activeCell="B25" sqref="B25:D25"/>
    </sheetView>
  </sheetViews>
  <sheetFormatPr baseColWidth="10" defaultColWidth="14.42578125" defaultRowHeight="15" customHeight="1" x14ac:dyDescent="0.2"/>
  <cols>
    <col min="1" max="1" width="33.42578125" style="49" customWidth="1"/>
    <col min="2" max="2" width="14.85546875" style="49" customWidth="1"/>
    <col min="3" max="14" width="11.140625" style="49" customWidth="1"/>
    <col min="15" max="16384" width="14.42578125" style="49"/>
  </cols>
  <sheetData>
    <row r="1" spans="1:14" ht="15" customHeight="1" x14ac:dyDescent="0.2">
      <c r="A1" s="203"/>
      <c r="B1" s="215" t="s">
        <v>192</v>
      </c>
      <c r="C1" s="216"/>
      <c r="D1" s="216"/>
      <c r="E1" s="216"/>
      <c r="F1" s="216"/>
      <c r="G1" s="216"/>
      <c r="H1" s="216"/>
      <c r="I1" s="216"/>
      <c r="J1" s="216"/>
      <c r="K1" s="217"/>
      <c r="L1" s="187" t="str">
        <f>Identificación!I1</f>
        <v>Código: 1TR-GTH-IND-01</v>
      </c>
      <c r="M1" s="187"/>
      <c r="N1" s="187"/>
    </row>
    <row r="2" spans="1:14" ht="15" customHeight="1" x14ac:dyDescent="0.2">
      <c r="A2" s="204"/>
      <c r="B2" s="218"/>
      <c r="C2" s="219"/>
      <c r="D2" s="219"/>
      <c r="E2" s="219"/>
      <c r="F2" s="219"/>
      <c r="G2" s="219"/>
      <c r="H2" s="219"/>
      <c r="I2" s="219"/>
      <c r="J2" s="219"/>
      <c r="K2" s="220"/>
      <c r="L2" s="187" t="str">
        <f>Identificación!I2</f>
        <v>Fecha: 22/08/2018</v>
      </c>
      <c r="M2" s="187"/>
      <c r="N2" s="187"/>
    </row>
    <row r="3" spans="1:14" ht="20.25" customHeight="1" x14ac:dyDescent="0.2">
      <c r="A3" s="204"/>
      <c r="B3" s="215" t="s">
        <v>0</v>
      </c>
      <c r="C3" s="216"/>
      <c r="D3" s="216"/>
      <c r="E3" s="216"/>
      <c r="F3" s="216"/>
      <c r="G3" s="216"/>
      <c r="H3" s="216"/>
      <c r="I3" s="216"/>
      <c r="J3" s="216"/>
      <c r="K3" s="217"/>
      <c r="L3" s="187" t="str">
        <f>Identificación!I3</f>
        <v>Versión: 2</v>
      </c>
      <c r="M3" s="187"/>
      <c r="N3" s="187"/>
    </row>
    <row r="4" spans="1:14" ht="22.5" customHeight="1" x14ac:dyDescent="0.2">
      <c r="A4" s="205"/>
      <c r="B4" s="218"/>
      <c r="C4" s="219"/>
      <c r="D4" s="219"/>
      <c r="E4" s="219"/>
      <c r="F4" s="219"/>
      <c r="G4" s="219"/>
      <c r="H4" s="219"/>
      <c r="I4" s="219"/>
      <c r="J4" s="219"/>
      <c r="K4" s="220"/>
      <c r="L4" s="187" t="s">
        <v>208</v>
      </c>
      <c r="M4" s="187"/>
      <c r="N4" s="187"/>
    </row>
    <row r="5" spans="1:14" ht="14.25" customHeight="1" x14ac:dyDescent="0.2">
      <c r="A5" s="190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2"/>
    </row>
    <row r="6" spans="1:14" ht="16.5" customHeight="1" x14ac:dyDescent="0.2">
      <c r="A6" s="200" t="s">
        <v>1</v>
      </c>
      <c r="B6" s="194"/>
      <c r="C6" s="195"/>
      <c r="D6" s="199" t="str">
        <f>Identificación!C7</f>
        <v>Eficiencia en la gestión del Talento Humano</v>
      </c>
      <c r="E6" s="194"/>
      <c r="F6" s="194"/>
      <c r="G6" s="194"/>
      <c r="H6" s="194"/>
      <c r="I6" s="194"/>
      <c r="J6" s="194"/>
      <c r="K6" s="194"/>
      <c r="L6" s="194"/>
      <c r="M6" s="194"/>
      <c r="N6" s="195"/>
    </row>
    <row r="7" spans="1:14" ht="16.5" customHeight="1" x14ac:dyDescent="0.2">
      <c r="A7" s="200" t="s">
        <v>4</v>
      </c>
      <c r="B7" s="194"/>
      <c r="C7" s="195"/>
      <c r="D7" s="199" t="str">
        <f>Seguimiento!C7</f>
        <v>Eliana Ivonn Castañeda</v>
      </c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4" ht="16.5" customHeight="1" x14ac:dyDescent="0.3">
      <c r="A8" s="20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</row>
    <row r="9" spans="1:14" ht="21" customHeight="1" x14ac:dyDescent="0.3">
      <c r="A9" s="201" t="s">
        <v>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</row>
    <row r="10" spans="1:14" ht="32.25" customHeight="1" x14ac:dyDescent="0.2">
      <c r="A10" s="66" t="s">
        <v>13</v>
      </c>
      <c r="B10" s="67" t="s">
        <v>219</v>
      </c>
      <c r="C10" s="68" t="s">
        <v>220</v>
      </c>
      <c r="D10" s="68" t="s">
        <v>19</v>
      </c>
      <c r="E10" s="68" t="s">
        <v>20</v>
      </c>
      <c r="F10" s="68" t="s">
        <v>21</v>
      </c>
      <c r="G10" s="68" t="s">
        <v>22</v>
      </c>
      <c r="H10" s="68" t="s">
        <v>23</v>
      </c>
      <c r="I10" s="68" t="s">
        <v>24</v>
      </c>
      <c r="J10" s="68" t="s">
        <v>25</v>
      </c>
      <c r="K10" s="68" t="s">
        <v>221</v>
      </c>
      <c r="L10" s="68" t="s">
        <v>27</v>
      </c>
      <c r="M10" s="68" t="s">
        <v>28</v>
      </c>
      <c r="N10" s="68" t="s">
        <v>29</v>
      </c>
    </row>
    <row r="11" spans="1:14" ht="38.25" customHeight="1" x14ac:dyDescent="0.2">
      <c r="A11" s="75" t="str">
        <f>+Identificación!I15</f>
        <v>Porcentaje de vacantes definitivas</v>
      </c>
      <c r="B11" s="70" t="s">
        <v>202</v>
      </c>
      <c r="C11" s="71">
        <f>+Seguimiento!D13/Seguimiento!D14</f>
        <v>0</v>
      </c>
      <c r="D11" s="71">
        <f>+Seguimiento!E13/Seguimiento!E14</f>
        <v>1.9607843137254902E-2</v>
      </c>
      <c r="E11" s="71">
        <f>+Seguimiento!F13/Seguimiento!F14</f>
        <v>0</v>
      </c>
      <c r="F11" s="71"/>
      <c r="G11" s="71"/>
      <c r="H11" s="71"/>
      <c r="I11" s="71"/>
      <c r="J11" s="71"/>
      <c r="K11" s="71"/>
      <c r="L11" s="71"/>
      <c r="M11" s="71"/>
      <c r="N11" s="71"/>
    </row>
    <row r="12" spans="1:14" ht="38.25" customHeight="1" x14ac:dyDescent="0.2">
      <c r="A12" s="75" t="str">
        <f>+Identificación!I17</f>
        <v>Porcentaje de funcionarios en encargo</v>
      </c>
      <c r="B12" s="72">
        <v>0.7742</v>
      </c>
      <c r="C12" s="71">
        <f>+Seguimiento!D15/Seguimiento!D16</f>
        <v>0.76666666666666672</v>
      </c>
      <c r="D12" s="71">
        <f>+Seguimiento!E15/Seguimiento!E16</f>
        <v>0.76666666666666672</v>
      </c>
      <c r="E12" s="71">
        <f>+Seguimiento!F15/Seguimiento!F16</f>
        <v>0.76666666666666672</v>
      </c>
      <c r="F12" s="71"/>
      <c r="G12" s="71"/>
      <c r="H12" s="71"/>
      <c r="I12" s="71"/>
      <c r="J12" s="71"/>
      <c r="K12" s="71"/>
      <c r="L12" s="71"/>
      <c r="M12" s="71"/>
      <c r="N12" s="71"/>
    </row>
    <row r="13" spans="1:14" ht="38.25" customHeight="1" x14ac:dyDescent="0.2">
      <c r="A13" s="75" t="str">
        <f>+Identificación!I19</f>
        <v>Cantidad de accidentes por cada 1000 trabajadores expuestos</v>
      </c>
      <c r="B13" s="70">
        <f>4.47*4</f>
        <v>17.88</v>
      </c>
      <c r="C13" s="73">
        <f>+Seguimiento!D17/Seguimiento!D18*1000</f>
        <v>0</v>
      </c>
      <c r="D13" s="73">
        <f>+Seguimiento!E17/Seguimiento!E18*1000</f>
        <v>0</v>
      </c>
      <c r="E13" s="73">
        <f>+Seguimiento!F17/Seguimiento!F18*1000</f>
        <v>0</v>
      </c>
      <c r="F13" s="73"/>
      <c r="G13" s="73"/>
      <c r="H13" s="73"/>
      <c r="I13" s="73"/>
      <c r="J13" s="73"/>
      <c r="K13" s="73"/>
      <c r="L13" s="73"/>
      <c r="M13" s="73"/>
      <c r="N13" s="73"/>
    </row>
    <row r="14" spans="1:14" ht="38.25" customHeight="1" x14ac:dyDescent="0.2">
      <c r="A14" s="75" t="str">
        <f>+Identificación!I21</f>
        <v>Niveles de participación frente a la oferta de al entidad</v>
      </c>
      <c r="B14" s="70">
        <v>55.5</v>
      </c>
      <c r="C14" s="74">
        <f>+Seguimiento!D19/Seguimiento!D20</f>
        <v>34</v>
      </c>
      <c r="D14" s="74">
        <f>+Seguimiento!E19/Seguimiento!E20</f>
        <v>17</v>
      </c>
      <c r="E14" s="74">
        <f>+Seguimiento!F19/Seguimiento!F20</f>
        <v>268.89999999999998</v>
      </c>
      <c r="F14" s="74"/>
      <c r="G14" s="74"/>
      <c r="H14" s="74"/>
      <c r="I14" s="74"/>
      <c r="J14" s="74"/>
      <c r="K14" s="74"/>
      <c r="L14" s="74"/>
      <c r="M14" s="74"/>
      <c r="N14" s="74"/>
    </row>
    <row r="15" spans="1:14" ht="38.25" customHeight="1" x14ac:dyDescent="0.2">
      <c r="A15" s="75" t="str">
        <f>+Identificación!I23</f>
        <v>Porcentaje de recaudo por concepto de incapacidades</v>
      </c>
      <c r="B15" s="76">
        <v>0.44628636981024633</v>
      </c>
      <c r="C15" s="71">
        <f>+Seguimiento!D21/Seguimiento!D22</f>
        <v>0</v>
      </c>
      <c r="D15" s="71">
        <f>+Seguimiento!E21/Seguimiento!E22</f>
        <v>0</v>
      </c>
      <c r="E15" s="71">
        <f>+Seguimiento!F21/Seguimiento!F22</f>
        <v>0</v>
      </c>
      <c r="F15" s="71"/>
      <c r="G15" s="71"/>
      <c r="H15" s="71"/>
      <c r="I15" s="71"/>
      <c r="J15" s="71"/>
      <c r="K15" s="71"/>
      <c r="L15" s="71"/>
      <c r="M15" s="71"/>
      <c r="N15" s="71"/>
    </row>
    <row r="16" spans="1:14" ht="38.25" customHeight="1" x14ac:dyDescent="0.2">
      <c r="A16" s="75" t="str">
        <f>+Identificación!I25</f>
        <v>Nivel de cumplimiento de términos de las evaluaciones de desempeño</v>
      </c>
      <c r="B16" s="70" t="s">
        <v>202</v>
      </c>
      <c r="C16" s="74">
        <f>+Seguimiento!D23/Seguimiento!D24</f>
        <v>1</v>
      </c>
      <c r="D16" s="74" t="e">
        <f>+Seguimiento!E23/Seguimiento!E24</f>
        <v>#DIV/0!</v>
      </c>
      <c r="E16" s="74" t="e">
        <f>+Seguimiento!F23/Seguimiento!F24</f>
        <v>#DIV/0!</v>
      </c>
      <c r="F16" s="74"/>
      <c r="G16" s="74"/>
      <c r="H16" s="74"/>
      <c r="I16" s="74"/>
      <c r="J16" s="74"/>
      <c r="K16" s="74"/>
      <c r="L16" s="74"/>
      <c r="M16" s="74"/>
      <c r="N16" s="74"/>
    </row>
    <row r="17" spans="1:14" ht="14.25" customHeight="1" x14ac:dyDescent="0.3">
      <c r="A17" s="198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18" customHeight="1" x14ac:dyDescent="0.3">
      <c r="A18" s="201" t="s">
        <v>32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3"/>
    </row>
    <row r="19" spans="1:14" ht="26.25" customHeight="1" x14ac:dyDescent="0.3">
      <c r="A19" s="212" t="s">
        <v>36</v>
      </c>
      <c r="B19" s="112"/>
      <c r="C19" s="112"/>
      <c r="D19" s="112"/>
      <c r="E19" s="112"/>
      <c r="F19" s="112"/>
      <c r="G19" s="113"/>
      <c r="H19" s="211" t="s">
        <v>37</v>
      </c>
      <c r="I19" s="112"/>
      <c r="J19" s="112"/>
      <c r="K19" s="113"/>
      <c r="L19" s="210" t="s">
        <v>39</v>
      </c>
      <c r="M19" s="112"/>
      <c r="N19" s="113"/>
    </row>
    <row r="20" spans="1:14" ht="33.75" customHeight="1" x14ac:dyDescent="0.3">
      <c r="A20" s="77" t="s">
        <v>41</v>
      </c>
      <c r="B20" s="213" t="s">
        <v>13</v>
      </c>
      <c r="C20" s="214"/>
      <c r="D20" s="132"/>
      <c r="E20" s="50" t="s">
        <v>44</v>
      </c>
      <c r="F20" s="51" t="s">
        <v>46</v>
      </c>
      <c r="G20" s="52" t="s">
        <v>47</v>
      </c>
      <c r="H20" s="78" t="s">
        <v>49</v>
      </c>
      <c r="I20" s="78" t="s">
        <v>50</v>
      </c>
      <c r="J20" s="78" t="s">
        <v>51</v>
      </c>
      <c r="K20" s="78" t="s">
        <v>52</v>
      </c>
      <c r="L20" s="79" t="s">
        <v>53</v>
      </c>
      <c r="M20" s="209" t="s">
        <v>54</v>
      </c>
      <c r="N20" s="132"/>
    </row>
    <row r="21" spans="1:14" ht="45" customHeight="1" x14ac:dyDescent="0.3">
      <c r="A21" s="83" t="str">
        <f>Seguimiento!A13</f>
        <v>RETENCIÓN PERSONAL DE PLANTA</v>
      </c>
      <c r="B21" s="197" t="str">
        <f>+A11</f>
        <v>Porcentaje de vacantes definitivas</v>
      </c>
      <c r="C21" s="104"/>
      <c r="D21" s="105"/>
      <c r="E21" s="81" t="s">
        <v>202</v>
      </c>
      <c r="F21" s="81" t="s">
        <v>202</v>
      </c>
      <c r="G21" s="81" t="s">
        <v>202</v>
      </c>
      <c r="H21" s="82">
        <f>SUM(Seguimiento!D13:F13)/SUM(Seguimiento!D14:F14)</f>
        <v>6.5359477124183009E-3</v>
      </c>
      <c r="I21" s="82"/>
      <c r="J21" s="82"/>
      <c r="K21" s="82"/>
      <c r="L21" s="53"/>
      <c r="M21" s="196"/>
      <c r="N21" s="195"/>
    </row>
    <row r="22" spans="1:14" ht="39.75" customHeight="1" x14ac:dyDescent="0.3">
      <c r="A22" s="83" t="str">
        <f>Seguimiento!A15</f>
        <v>OPORTUNIDAD ASCENSO</v>
      </c>
      <c r="B22" s="197" t="str">
        <f t="shared" ref="B22:B26" si="0">+A12</f>
        <v>Porcentaje de funcionarios en encargo</v>
      </c>
      <c r="C22" s="104"/>
      <c r="D22" s="105"/>
      <c r="E22" s="81" t="s">
        <v>237</v>
      </c>
      <c r="F22" s="81" t="s">
        <v>239</v>
      </c>
      <c r="G22" s="81" t="s">
        <v>238</v>
      </c>
      <c r="H22" s="82">
        <f>SUM(Seguimiento!D15:F15)/SUM(Seguimiento!D16:F16)</f>
        <v>0.76666666666666672</v>
      </c>
      <c r="I22" s="82"/>
      <c r="J22" s="82"/>
      <c r="K22" s="82"/>
      <c r="L22" s="53"/>
      <c r="M22" s="196"/>
      <c r="N22" s="195"/>
    </row>
    <row r="23" spans="1:14" ht="42" customHeight="1" x14ac:dyDescent="0.3">
      <c r="A23" s="83" t="str">
        <f>Seguimiento!A17</f>
        <v>TASA DE ACCIDENTALIDAD</v>
      </c>
      <c r="B23" s="197" t="str">
        <f t="shared" si="0"/>
        <v>Cantidad de accidentes por cada 1000 trabajadores expuestos</v>
      </c>
      <c r="C23" s="104"/>
      <c r="D23" s="105"/>
      <c r="E23" s="81" t="s">
        <v>202</v>
      </c>
      <c r="F23" s="81" t="s">
        <v>202</v>
      </c>
      <c r="G23" s="81" t="s">
        <v>202</v>
      </c>
      <c r="H23" s="82">
        <f>SUM(Seguimiento!D17:F17)/SUM(Seguimiento!D18:F18)</f>
        <v>0</v>
      </c>
      <c r="I23" s="82"/>
      <c r="J23" s="82"/>
      <c r="K23" s="82"/>
      <c r="L23" s="53"/>
      <c r="M23" s="196"/>
      <c r="N23" s="195"/>
    </row>
    <row r="24" spans="1:14" ht="69" customHeight="1" x14ac:dyDescent="0.3">
      <c r="A24" s="83" t="str">
        <f>Seguimiento!A19</f>
        <v>PARTICIPACIÓN OFERTA DE CAPACITACIÓN, BIENESTAR E INCENTIVOS</v>
      </c>
      <c r="B24" s="197" t="str">
        <f t="shared" si="0"/>
        <v>Niveles de participación frente a la oferta de al entidad</v>
      </c>
      <c r="C24" s="104"/>
      <c r="D24" s="105"/>
      <c r="E24" s="81" t="s">
        <v>229</v>
      </c>
      <c r="F24" s="81" t="s">
        <v>230</v>
      </c>
      <c r="G24" s="81" t="s">
        <v>231</v>
      </c>
      <c r="H24" s="82">
        <f>SUM(Seguimiento!D19:F19)/SUM(Seguimiento!D20:F20)</f>
        <v>228.33333333333334</v>
      </c>
      <c r="I24" s="82"/>
      <c r="J24" s="82"/>
      <c r="K24" s="82"/>
      <c r="L24" s="53"/>
      <c r="M24" s="196"/>
      <c r="N24" s="195"/>
    </row>
    <row r="25" spans="1:14" ht="45.75" customHeight="1" x14ac:dyDescent="0.3">
      <c r="A25" s="83" t="str">
        <f>Seguimiento!A21</f>
        <v>RECAUDO INCAPACIDADES CON EPS</v>
      </c>
      <c r="B25" s="197" t="str">
        <f t="shared" si="0"/>
        <v>Porcentaje de recaudo por concepto de incapacidades</v>
      </c>
      <c r="C25" s="104"/>
      <c r="D25" s="105"/>
      <c r="E25" s="81" t="s">
        <v>232</v>
      </c>
      <c r="F25" s="81" t="s">
        <v>233</v>
      </c>
      <c r="G25" s="81" t="s">
        <v>234</v>
      </c>
      <c r="H25" s="82">
        <f>SUM(Seguimiento!D21:F21)/SUM(Seguimiento!D22:F22)</f>
        <v>0</v>
      </c>
      <c r="I25" s="82"/>
      <c r="J25" s="82"/>
      <c r="K25" s="82"/>
      <c r="L25" s="53"/>
      <c r="M25" s="196"/>
      <c r="N25" s="195"/>
    </row>
    <row r="26" spans="1:14" ht="45" customHeight="1" x14ac:dyDescent="0.3">
      <c r="A26" s="83" t="str">
        <f>Seguimiento!A23</f>
        <v>ALCANCE  EVALUACIÓN DE DESEMPEÑO</v>
      </c>
      <c r="B26" s="197" t="str">
        <f t="shared" si="0"/>
        <v>Nivel de cumplimiento de términos de las evaluaciones de desempeño</v>
      </c>
      <c r="C26" s="104"/>
      <c r="D26" s="105"/>
      <c r="E26" s="81" t="s">
        <v>235</v>
      </c>
      <c r="F26" s="81" t="s">
        <v>195</v>
      </c>
      <c r="G26" s="81" t="s">
        <v>236</v>
      </c>
      <c r="H26" s="82">
        <f>SUM(Seguimiento!D23:F23)/SUM(Seguimiento!D24:F24)</f>
        <v>1</v>
      </c>
      <c r="I26" s="82"/>
      <c r="J26" s="82"/>
      <c r="K26" s="82"/>
      <c r="L26" s="53"/>
      <c r="M26" s="196"/>
      <c r="N26" s="195"/>
    </row>
    <row r="28" spans="1:14" ht="17.25" customHeight="1" x14ac:dyDescent="0.2">
      <c r="A28" s="206" t="s">
        <v>67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8"/>
    </row>
    <row r="29" spans="1:14" ht="37.5" customHeight="1" x14ac:dyDescent="0.2">
      <c r="A29" s="80" t="str">
        <f>+A21</f>
        <v>RETENCIÓN PERSONAL DE PLANTA</v>
      </c>
      <c r="B29" s="193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5"/>
    </row>
    <row r="30" spans="1:14" ht="37.5" customHeight="1" x14ac:dyDescent="0.2">
      <c r="A30" s="80" t="str">
        <f t="shared" ref="A30:A34" si="1">+A22</f>
        <v>OPORTUNIDAD ASCENSO</v>
      </c>
      <c r="B30" s="193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5"/>
    </row>
    <row r="31" spans="1:14" ht="37.5" customHeight="1" x14ac:dyDescent="0.2">
      <c r="A31" s="80" t="str">
        <f t="shared" si="1"/>
        <v>TASA DE ACCIDENTALIDAD</v>
      </c>
      <c r="B31" s="193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5"/>
    </row>
    <row r="32" spans="1:14" ht="37.5" customHeight="1" x14ac:dyDescent="0.2">
      <c r="A32" s="80" t="str">
        <f t="shared" si="1"/>
        <v>PARTICIPACIÓN OFERTA DE CAPACITACIÓN, BIENESTAR E INCENTIVOS</v>
      </c>
      <c r="B32" s="193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5"/>
    </row>
    <row r="33" spans="1:14" ht="37.5" customHeight="1" x14ac:dyDescent="0.2">
      <c r="A33" s="80" t="str">
        <f t="shared" si="1"/>
        <v>RECAUDO INCAPACIDADES CON EPS</v>
      </c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5"/>
    </row>
    <row r="34" spans="1:14" ht="37.5" customHeight="1" x14ac:dyDescent="0.2">
      <c r="A34" s="80" t="str">
        <f t="shared" si="1"/>
        <v>ALCANCE  EVALUACIÓN DE DESEMPEÑO</v>
      </c>
      <c r="B34" s="193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5"/>
    </row>
  </sheetData>
  <mergeCells count="40">
    <mergeCell ref="L2:N2"/>
    <mergeCell ref="L3:N3"/>
    <mergeCell ref="L4:N4"/>
    <mergeCell ref="B1:K2"/>
    <mergeCell ref="B3:K4"/>
    <mergeCell ref="A1:A4"/>
    <mergeCell ref="A18:N18"/>
    <mergeCell ref="A6:C6"/>
    <mergeCell ref="A28:N28"/>
    <mergeCell ref="M20:N20"/>
    <mergeCell ref="M21:N21"/>
    <mergeCell ref="L19:N19"/>
    <mergeCell ref="H19:K19"/>
    <mergeCell ref="A19:G19"/>
    <mergeCell ref="B20:D20"/>
    <mergeCell ref="B26:D26"/>
    <mergeCell ref="B22:D22"/>
    <mergeCell ref="B23:D23"/>
    <mergeCell ref="B21:D21"/>
    <mergeCell ref="B25:D25"/>
    <mergeCell ref="L1:N1"/>
    <mergeCell ref="B34:N34"/>
    <mergeCell ref="A7:C7"/>
    <mergeCell ref="D7:N7"/>
    <mergeCell ref="A9:N9"/>
    <mergeCell ref="A8:N8"/>
    <mergeCell ref="B30:N30"/>
    <mergeCell ref="B31:N31"/>
    <mergeCell ref="B32:N32"/>
    <mergeCell ref="B33:N33"/>
    <mergeCell ref="A5:N5"/>
    <mergeCell ref="B29:N29"/>
    <mergeCell ref="M22:N22"/>
    <mergeCell ref="M23:N23"/>
    <mergeCell ref="M25:N25"/>
    <mergeCell ref="M26:N26"/>
    <mergeCell ref="M24:N24"/>
    <mergeCell ref="B24:D24"/>
    <mergeCell ref="A17:N17"/>
    <mergeCell ref="D6:N6"/>
  </mergeCell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200-000000000000}">
          <x14:formula1>
            <xm:f>Listas!$A$19:$A$20</xm:f>
          </x14:formula1>
          <xm:sqref>L21:L26</xm:sqref>
        </x14:dataValidation>
        <x14:dataValidation type="list" allowBlank="1" xr:uid="{00000000-0002-0000-0200-000001000000}">
          <x14:formula1>
            <xm:f>Listas!$C$2:$C$5</xm:f>
          </x14:formula1>
          <xm:sqref>M21:M26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20" customWidth="1"/>
    <col min="2" max="2" width="38" customWidth="1"/>
    <col min="3" max="3" width="59.42578125" customWidth="1"/>
    <col min="4" max="4" width="77.140625" customWidth="1"/>
    <col min="5" max="5" width="47.28515625" customWidth="1"/>
    <col min="6" max="6" width="34.42578125" customWidth="1"/>
    <col min="7" max="7" width="11.42578125" customWidth="1"/>
    <col min="8" max="26" width="10.7109375" customWidth="1"/>
  </cols>
  <sheetData>
    <row r="1" spans="1:26" ht="34.5" customHeight="1" x14ac:dyDescent="0.3">
      <c r="A1" s="8" t="s">
        <v>62</v>
      </c>
      <c r="B1" s="9" t="s">
        <v>63</v>
      </c>
      <c r="C1" s="10" t="s">
        <v>64</v>
      </c>
      <c r="D1" s="11" t="s">
        <v>65</v>
      </c>
      <c r="E1" s="12" t="s">
        <v>66</v>
      </c>
      <c r="F1" s="13"/>
      <c r="G1" s="15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6.5" customHeight="1" x14ac:dyDescent="0.3">
      <c r="A2" s="17" t="s">
        <v>68</v>
      </c>
      <c r="B2" s="18" t="s">
        <v>69</v>
      </c>
      <c r="C2" s="19" t="s">
        <v>60</v>
      </c>
      <c r="D2" s="20" t="s">
        <v>70</v>
      </c>
      <c r="E2" s="21" t="s">
        <v>71</v>
      </c>
      <c r="F2" s="22"/>
      <c r="G2" s="15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6.5" customHeight="1" x14ac:dyDescent="0.3">
      <c r="A3" s="23" t="s">
        <v>72</v>
      </c>
      <c r="B3" s="24" t="s">
        <v>35</v>
      </c>
      <c r="C3" s="19" t="s">
        <v>73</v>
      </c>
      <c r="D3" s="20" t="s">
        <v>74</v>
      </c>
      <c r="E3" s="21" t="s">
        <v>75</v>
      </c>
      <c r="F3" s="2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6.5" customHeight="1" x14ac:dyDescent="0.3">
      <c r="A4" s="17" t="s">
        <v>77</v>
      </c>
      <c r="B4" s="24" t="s">
        <v>78</v>
      </c>
      <c r="C4" s="26" t="s">
        <v>61</v>
      </c>
      <c r="D4" s="27" t="s">
        <v>79</v>
      </c>
      <c r="E4" s="21" t="s">
        <v>80</v>
      </c>
      <c r="F4" s="22"/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6.5" customHeight="1" x14ac:dyDescent="0.3">
      <c r="A5" s="28" t="s">
        <v>81</v>
      </c>
      <c r="B5" s="29"/>
      <c r="C5" s="26" t="s">
        <v>82</v>
      </c>
      <c r="D5" s="20" t="s">
        <v>83</v>
      </c>
      <c r="E5" s="22"/>
      <c r="F5" s="22"/>
      <c r="G5" s="15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6.5" customHeight="1" x14ac:dyDescent="0.3">
      <c r="A6" s="30" t="s">
        <v>84</v>
      </c>
      <c r="B6" s="16"/>
      <c r="C6" s="31"/>
      <c r="D6" s="20" t="s">
        <v>85</v>
      </c>
      <c r="E6" s="32"/>
      <c r="F6" s="22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6.5" customHeight="1" x14ac:dyDescent="0.3">
      <c r="A7" s="33" t="s">
        <v>86</v>
      </c>
      <c r="B7" s="16"/>
      <c r="C7" s="34"/>
      <c r="D7" s="35"/>
      <c r="E7" s="25"/>
      <c r="F7" s="22"/>
      <c r="G7" s="1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6.5" customHeight="1" x14ac:dyDescent="0.3">
      <c r="A8" s="33" t="s">
        <v>87</v>
      </c>
      <c r="B8" s="36" t="s">
        <v>88</v>
      </c>
      <c r="C8" s="37" t="s">
        <v>89</v>
      </c>
      <c r="D8" s="38" t="s">
        <v>90</v>
      </c>
      <c r="E8" s="39" t="s">
        <v>91</v>
      </c>
      <c r="F8" s="39" t="s">
        <v>92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6.5" customHeight="1" x14ac:dyDescent="0.3">
      <c r="A9" s="16"/>
      <c r="B9" s="16" t="s">
        <v>93</v>
      </c>
      <c r="C9" s="16" t="s">
        <v>94</v>
      </c>
      <c r="D9" s="40" t="s">
        <v>95</v>
      </c>
      <c r="E9" s="14" t="s">
        <v>96</v>
      </c>
      <c r="F9" s="16" t="s">
        <v>97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6.5" customHeight="1" x14ac:dyDescent="0.3">
      <c r="A10" s="16"/>
      <c r="B10" s="16" t="s">
        <v>98</v>
      </c>
      <c r="C10" s="16" t="s">
        <v>99</v>
      </c>
      <c r="D10" s="41" t="s">
        <v>100</v>
      </c>
      <c r="E10" s="14" t="s">
        <v>101</v>
      </c>
      <c r="F10" s="16" t="s">
        <v>102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6.5" customHeight="1" x14ac:dyDescent="0.3">
      <c r="A11" s="16"/>
      <c r="B11" s="16" t="s">
        <v>103</v>
      </c>
      <c r="C11" s="16" t="s">
        <v>104</v>
      </c>
      <c r="D11" s="40" t="s">
        <v>105</v>
      </c>
      <c r="E11" s="14" t="s">
        <v>106</v>
      </c>
      <c r="F11" s="16" t="s">
        <v>107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6.5" customHeight="1" x14ac:dyDescent="0.3">
      <c r="A12" s="16"/>
      <c r="B12" s="16" t="s">
        <v>108</v>
      </c>
      <c r="C12" s="16" t="s">
        <v>109</v>
      </c>
      <c r="D12" s="40" t="s">
        <v>110</v>
      </c>
      <c r="E12" s="14" t="s">
        <v>111</v>
      </c>
      <c r="F12" s="16" t="s">
        <v>112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6.5" customHeight="1" x14ac:dyDescent="0.3">
      <c r="A13" s="16"/>
      <c r="B13" s="16" t="s">
        <v>113</v>
      </c>
      <c r="C13" s="16" t="s">
        <v>114</v>
      </c>
      <c r="D13" s="40" t="s">
        <v>115</v>
      </c>
      <c r="E13" s="14" t="s">
        <v>116</v>
      </c>
      <c r="F13" s="16" t="s">
        <v>33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6.5" customHeight="1" x14ac:dyDescent="0.3">
      <c r="A14" s="16"/>
      <c r="B14" s="16" t="s">
        <v>117</v>
      </c>
      <c r="C14" s="16" t="s">
        <v>118</v>
      </c>
      <c r="D14" s="40" t="s">
        <v>119</v>
      </c>
      <c r="E14" s="14" t="s">
        <v>120</v>
      </c>
      <c r="F14" s="16" t="s">
        <v>121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6.5" customHeight="1" x14ac:dyDescent="0.3">
      <c r="A15" s="16"/>
      <c r="B15" s="16" t="s">
        <v>122</v>
      </c>
      <c r="C15" s="16" t="s">
        <v>123</v>
      </c>
      <c r="D15" s="40" t="s">
        <v>124</v>
      </c>
      <c r="E15" s="14" t="s">
        <v>125</v>
      </c>
      <c r="F15" s="16" t="s">
        <v>126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6.5" customHeight="1" x14ac:dyDescent="0.3">
      <c r="A16" s="16"/>
      <c r="B16" s="16"/>
      <c r="C16" s="16" t="s">
        <v>127</v>
      </c>
      <c r="D16" s="42"/>
      <c r="E16" s="14" t="s">
        <v>128</v>
      </c>
      <c r="F16" s="16" t="s">
        <v>129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6.5" customHeight="1" x14ac:dyDescent="0.3">
      <c r="A17" s="16"/>
      <c r="B17" s="16"/>
      <c r="C17" s="16" t="s">
        <v>130</v>
      </c>
      <c r="D17" s="16"/>
      <c r="E17" s="14" t="s">
        <v>131</v>
      </c>
      <c r="F17" s="16" t="s">
        <v>132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6.5" customHeight="1" x14ac:dyDescent="0.3">
      <c r="A18" s="43" t="s">
        <v>133</v>
      </c>
      <c r="B18" s="16"/>
      <c r="C18" s="16" t="s">
        <v>134</v>
      </c>
      <c r="D18" s="16"/>
      <c r="E18" s="14" t="s">
        <v>135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6.5" customHeight="1" x14ac:dyDescent="0.3">
      <c r="A19" s="44" t="s">
        <v>136</v>
      </c>
      <c r="B19" s="16"/>
      <c r="C19" s="16" t="s">
        <v>137</v>
      </c>
      <c r="D19" s="16"/>
      <c r="E19" s="14" t="s">
        <v>138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6.5" customHeight="1" x14ac:dyDescent="0.3">
      <c r="A20" s="44" t="s">
        <v>139</v>
      </c>
      <c r="B20" s="16"/>
      <c r="C20" s="16" t="s">
        <v>140</v>
      </c>
      <c r="D20" s="16"/>
      <c r="E20" s="14" t="s">
        <v>12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5" customHeight="1" x14ac:dyDescent="0.3">
      <c r="A21" s="16"/>
      <c r="B21" s="16"/>
      <c r="C21" s="16" t="s">
        <v>141</v>
      </c>
      <c r="D21" s="16"/>
      <c r="E21" s="14" t="s">
        <v>142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6.5" customHeight="1" x14ac:dyDescent="0.3">
      <c r="A22" s="16"/>
      <c r="B22" s="16"/>
      <c r="C22" s="16" t="s">
        <v>143</v>
      </c>
      <c r="D22" s="16"/>
      <c r="E22" s="14" t="s">
        <v>144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6.5" customHeight="1" x14ac:dyDescent="0.3">
      <c r="A23" s="16"/>
      <c r="B23" s="16"/>
      <c r="C23" s="16" t="s">
        <v>145</v>
      </c>
      <c r="D23" s="16"/>
      <c r="E23" s="14" t="s">
        <v>146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5" customHeight="1" x14ac:dyDescent="0.3">
      <c r="A24" s="16"/>
      <c r="B24" s="16"/>
      <c r="C24" s="16" t="s">
        <v>147</v>
      </c>
      <c r="D24" s="16"/>
      <c r="E24" s="14" t="s">
        <v>148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6.5" customHeight="1" x14ac:dyDescent="0.3">
      <c r="A25" s="16"/>
      <c r="B25" s="16"/>
      <c r="C25" s="16"/>
      <c r="D25" s="16"/>
      <c r="E25" s="14" t="s">
        <v>149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6.5" customHeight="1" x14ac:dyDescent="0.3">
      <c r="A26" s="16"/>
      <c r="B26" s="16" t="s">
        <v>150</v>
      </c>
      <c r="C26" s="16">
        <v>2018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6.5" customHeight="1" x14ac:dyDescent="0.3">
      <c r="A27" s="16"/>
      <c r="B27" s="16"/>
      <c r="C27" s="16">
        <v>2019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6.5" customHeight="1" x14ac:dyDescent="0.3">
      <c r="A28" s="16"/>
      <c r="B28" s="16"/>
      <c r="C28" s="16">
        <v>2020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6.5" customHeight="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6.5" customHeight="1" x14ac:dyDescent="0.3">
      <c r="A30" s="16"/>
      <c r="B30" s="16" t="s">
        <v>151</v>
      </c>
      <c r="C30" s="16" t="s">
        <v>152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6.5" customHeight="1" x14ac:dyDescent="0.3">
      <c r="A31" s="16"/>
      <c r="B31" s="16"/>
      <c r="C31" s="16" t="s">
        <v>153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6.5" customHeight="1" x14ac:dyDescent="0.3">
      <c r="A32" s="16"/>
      <c r="B32" s="16"/>
      <c r="C32" s="16" t="s">
        <v>154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6.5" customHeight="1" x14ac:dyDescent="0.3">
      <c r="A33" s="16"/>
      <c r="B33" s="16"/>
      <c r="C33" s="16" t="s">
        <v>155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6.5" customHeight="1" x14ac:dyDescent="0.3">
      <c r="A34" s="16"/>
      <c r="B34" s="16"/>
      <c r="C34" s="16" t="s">
        <v>156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6.5" customHeight="1" x14ac:dyDescent="0.3">
      <c r="A35" s="16"/>
      <c r="B35" s="16"/>
      <c r="C35" s="16" t="s">
        <v>157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6.5" customHeight="1" x14ac:dyDescent="0.3">
      <c r="A36" s="16"/>
      <c r="B36" s="16"/>
      <c r="C36" s="16" t="s">
        <v>158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6.5" customHeight="1" x14ac:dyDescent="0.3">
      <c r="A37" s="16"/>
      <c r="B37" s="16"/>
      <c r="C37" s="16" t="s">
        <v>159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6.5" customHeight="1" x14ac:dyDescent="0.3">
      <c r="A38" s="16"/>
      <c r="B38" s="16"/>
      <c r="C38" s="16" t="s">
        <v>160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6.5" customHeight="1" x14ac:dyDescent="0.3">
      <c r="A39" s="16"/>
      <c r="B39" s="16"/>
      <c r="C39" s="16" t="s">
        <v>161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6.5" customHeight="1" x14ac:dyDescent="0.3">
      <c r="A40" s="16"/>
      <c r="B40" s="16"/>
      <c r="C40" s="16" t="s">
        <v>162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6.5" customHeight="1" x14ac:dyDescent="0.3">
      <c r="A41" s="16"/>
      <c r="B41" s="16"/>
      <c r="C41" s="16" t="s">
        <v>163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6.5" customHeight="1" x14ac:dyDescent="0.3">
      <c r="A42" s="16"/>
      <c r="B42" s="16"/>
      <c r="C42" s="16" t="s">
        <v>164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6.5" customHeight="1" x14ac:dyDescent="0.3">
      <c r="A43" s="16"/>
      <c r="B43" s="16"/>
      <c r="C43" s="16" t="s">
        <v>165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6.5" customHeight="1" x14ac:dyDescent="0.3">
      <c r="A44" s="16"/>
      <c r="B44" s="16"/>
      <c r="C44" s="16" t="s">
        <v>166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6.5" customHeight="1" x14ac:dyDescent="0.3">
      <c r="A45" s="16"/>
      <c r="B45" s="16"/>
      <c r="C45" s="16" t="s">
        <v>167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6.5" customHeight="1" x14ac:dyDescent="0.3">
      <c r="A46" s="16"/>
      <c r="B46" s="16"/>
      <c r="C46" s="16" t="s">
        <v>168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6.5" customHeight="1" x14ac:dyDescent="0.3">
      <c r="A47" s="16"/>
      <c r="B47" s="16"/>
      <c r="C47" s="16" t="s">
        <v>169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6.5" customHeight="1" x14ac:dyDescent="0.3">
      <c r="A48" s="16"/>
      <c r="B48" s="16"/>
      <c r="C48" s="16" t="s">
        <v>170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6.5" customHeight="1" x14ac:dyDescent="0.3">
      <c r="A49" s="16"/>
      <c r="B49" s="16"/>
      <c r="C49" s="16" t="s">
        <v>171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6.5" customHeight="1" x14ac:dyDescent="0.3">
      <c r="A50" s="16"/>
      <c r="B50" s="16"/>
      <c r="C50" s="16" t="s">
        <v>172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6.5" customHeight="1" x14ac:dyDescent="0.3">
      <c r="A51" s="16"/>
      <c r="B51" s="16"/>
      <c r="C51" s="16" t="s">
        <v>173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6.5" customHeight="1" x14ac:dyDescent="0.3">
      <c r="A52" s="16"/>
      <c r="B52" s="16"/>
      <c r="C52" s="16" t="s">
        <v>174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6.5" customHeight="1" x14ac:dyDescent="0.3">
      <c r="A53" s="16"/>
      <c r="B53" s="16"/>
      <c r="C53" s="16" t="s">
        <v>175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6.5" customHeight="1" x14ac:dyDescent="0.3">
      <c r="A54" s="16"/>
      <c r="B54" s="16"/>
      <c r="C54" s="16" t="s">
        <v>176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6.5" customHeight="1" x14ac:dyDescent="0.3">
      <c r="A55" s="16"/>
      <c r="B55" s="16"/>
      <c r="C55" s="16" t="s">
        <v>177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6.5" customHeight="1" x14ac:dyDescent="0.3">
      <c r="A56" s="16"/>
      <c r="B56" s="16"/>
      <c r="C56" s="16" t="s">
        <v>178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6.5" customHeight="1" x14ac:dyDescent="0.3">
      <c r="A57" s="16"/>
      <c r="B57" s="16"/>
      <c r="C57" s="16" t="s">
        <v>179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6.5" customHeight="1" x14ac:dyDescent="0.3">
      <c r="A58" s="16"/>
      <c r="B58" s="16"/>
      <c r="C58" s="16" t="s">
        <v>180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6.5" customHeigh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6.5" customHeight="1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6.5" customHeigh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6.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6.5" customHeight="1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6.5" customHeight="1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6.5" customHeigh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6.5" customHeigh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6.5" customHeigh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6.5" customHeight="1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6.5" customHeight="1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6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6.5" customHeight="1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6.5" customHeigh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6.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6.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6.5" customHeigh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6.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6.5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6.5" customHeigh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6.5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6.5" customHeigh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6.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6.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6.5" customHeigh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6.5" customHeigh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6.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6.5" customHeigh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6.5" customHeigh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6.5" customHeigh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6.5" customHeight="1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6.5" customHeight="1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6.5" customHeigh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6.5" customHeigh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6.5" customHeigh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6.5" customHeight="1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6.5" customHeight="1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6.5" customHeight="1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6.5" customHeight="1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6.5" customHeight="1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6.5" customHeight="1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6.5" customHeight="1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6.5" customHeight="1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6.5" customHeight="1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6.5" customHeight="1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6.5" customHeight="1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6.5" customHeight="1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6.5" customHeight="1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6.5" customHeight="1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6.5" customHeight="1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6.5" customHeight="1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6.5" customHeight="1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6.5" customHeight="1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6.5" customHeight="1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6.5" customHeight="1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6.5" customHeight="1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6.5" customHeight="1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6.5" customHeight="1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6.5" customHeight="1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6.5" customHeight="1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6.5" customHeight="1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6.5" customHeight="1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6.5" customHeight="1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6.5" customHeight="1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6.5" customHeight="1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6.5" customHeight="1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6.5" customHeight="1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6.5" customHeight="1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6.5" customHeight="1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6.5" customHeight="1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6.5" customHeight="1" x14ac:dyDescent="0.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6.5" customHeight="1" x14ac:dyDescent="0.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6.5" customHeight="1" x14ac:dyDescent="0.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6.5" customHeight="1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6.5" customHeight="1" x14ac:dyDescent="0.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6.5" customHeight="1" x14ac:dyDescent="0.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6.5" customHeight="1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6.5" customHeight="1" x14ac:dyDescent="0.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6.5" customHeight="1" x14ac:dyDescent="0.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6.5" customHeight="1" x14ac:dyDescent="0.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6.5" customHeight="1" x14ac:dyDescent="0.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6.5" customHeight="1" x14ac:dyDescent="0.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6.5" customHeight="1" x14ac:dyDescent="0.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6.5" customHeight="1" x14ac:dyDescent="0.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6.5" customHeight="1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6.5" customHeight="1" x14ac:dyDescent="0.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6.5" customHeight="1" x14ac:dyDescent="0.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6.5" customHeight="1" x14ac:dyDescent="0.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6.5" customHeight="1" x14ac:dyDescent="0.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6.5" customHeight="1" x14ac:dyDescent="0.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6.5" customHeight="1" x14ac:dyDescent="0.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6.5" customHeight="1" x14ac:dyDescent="0.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6.5" customHeight="1" x14ac:dyDescent="0.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6.5" customHeight="1" x14ac:dyDescent="0.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6.5" customHeight="1" x14ac:dyDescent="0.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6.5" customHeight="1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6.5" customHeight="1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6.5" customHeight="1" x14ac:dyDescent="0.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6.5" customHeight="1" x14ac:dyDescent="0.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6.5" customHeight="1" x14ac:dyDescent="0.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6.5" customHeight="1" x14ac:dyDescent="0.3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6.5" customHeight="1" x14ac:dyDescent="0.3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6.5" customHeight="1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6.5" customHeight="1" x14ac:dyDescent="0.3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6.5" customHeight="1" x14ac:dyDescent="0.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6.5" customHeight="1" x14ac:dyDescent="0.3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6.5" customHeight="1" x14ac:dyDescent="0.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6.5" customHeight="1" x14ac:dyDescent="0.3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6.5" customHeight="1" x14ac:dyDescent="0.3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6.5" customHeight="1" x14ac:dyDescent="0.3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6.5" customHeight="1" x14ac:dyDescent="0.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6.5" customHeight="1" x14ac:dyDescent="0.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6.5" customHeight="1" x14ac:dyDescent="0.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6.5" customHeight="1" x14ac:dyDescent="0.3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6.5" customHeight="1" x14ac:dyDescent="0.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6.5" customHeight="1" x14ac:dyDescent="0.3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6.5" customHeight="1" x14ac:dyDescent="0.3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6.5" customHeight="1" x14ac:dyDescent="0.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6.5" customHeight="1" x14ac:dyDescent="0.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6.5" customHeight="1" x14ac:dyDescent="0.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6.5" customHeight="1" x14ac:dyDescent="0.3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6.5" customHeight="1" x14ac:dyDescent="0.3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6.5" customHeight="1" x14ac:dyDescent="0.3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6.5" customHeight="1" x14ac:dyDescent="0.3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6.5" customHeight="1" x14ac:dyDescent="0.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6.5" customHeight="1" x14ac:dyDescent="0.3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6.5" customHeight="1" x14ac:dyDescent="0.3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6.5" customHeight="1" x14ac:dyDescent="0.3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6.5" customHeight="1" x14ac:dyDescent="0.3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6.5" customHeight="1" x14ac:dyDescent="0.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6.5" customHeight="1" x14ac:dyDescent="0.3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6.5" customHeight="1" x14ac:dyDescent="0.3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6.5" customHeight="1" x14ac:dyDescent="0.3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6.5" customHeight="1" x14ac:dyDescent="0.3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6.5" customHeight="1" x14ac:dyDescent="0.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6.5" customHeight="1" x14ac:dyDescent="0.3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6.5" customHeight="1" x14ac:dyDescent="0.3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6.5" customHeight="1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6.5" customHeight="1" x14ac:dyDescent="0.3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6.5" customHeight="1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6.5" customHeight="1" x14ac:dyDescent="0.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6.5" customHeight="1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6.5" customHeight="1" x14ac:dyDescent="0.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6.5" customHeight="1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6.5" customHeight="1" x14ac:dyDescent="0.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6.5" customHeight="1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6.5" customHeight="1" x14ac:dyDescent="0.3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6.5" customHeight="1" x14ac:dyDescent="0.3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6.5" customHeight="1" x14ac:dyDescent="0.3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6.5" customHeight="1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6.5" customHeight="1" x14ac:dyDescent="0.3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6.5" customHeight="1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6.5" customHeight="1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6.5" customHeight="1" x14ac:dyDescent="0.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6.5" customHeight="1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6.5" customHeight="1" x14ac:dyDescent="0.3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6.5" customHeight="1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6.5" customHeight="1" x14ac:dyDescent="0.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6.5" customHeight="1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6.5" customHeight="1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6.5" customHeight="1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6.5" customHeight="1" x14ac:dyDescent="0.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6.5" customHeight="1" x14ac:dyDescent="0.3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6.5" customHeight="1" x14ac:dyDescent="0.3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6.5" customHeight="1" x14ac:dyDescent="0.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6.5" customHeight="1" x14ac:dyDescent="0.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6.5" customHeight="1" x14ac:dyDescent="0.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6.5" customHeight="1" x14ac:dyDescent="0.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6.5" customHeight="1" x14ac:dyDescent="0.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6.5" customHeight="1" x14ac:dyDescent="0.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6.5" customHeight="1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6.5" customHeight="1" x14ac:dyDescent="0.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6.5" customHeight="1" x14ac:dyDescent="0.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6.5" customHeight="1" x14ac:dyDescent="0.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6.5" customHeight="1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6.5" customHeight="1" x14ac:dyDescent="0.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6.5" customHeight="1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6.5" customHeight="1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6.5" customHeight="1" x14ac:dyDescent="0.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6.5" customHeight="1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6.5" customHeight="1" x14ac:dyDescent="0.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6.5" customHeight="1" x14ac:dyDescent="0.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6.5" customHeight="1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6.5" customHeight="1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6.5" customHeight="1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6.5" customHeight="1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6.5" customHeight="1" x14ac:dyDescent="0.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6.5" customHeight="1" x14ac:dyDescent="0.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6.5" customHeight="1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6.5" customHeight="1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6.5" customHeight="1" x14ac:dyDescent="0.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6.5" customHeight="1" x14ac:dyDescent="0.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6.5" customHeight="1" x14ac:dyDescent="0.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6.5" customHeight="1" x14ac:dyDescent="0.3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6.5" customHeight="1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6.5" customHeight="1" x14ac:dyDescent="0.3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6.5" customHeight="1" x14ac:dyDescent="0.3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6.5" customHeight="1" x14ac:dyDescent="0.3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6.5" customHeight="1" x14ac:dyDescent="0.3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6.5" customHeight="1" x14ac:dyDescent="0.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6.5" customHeight="1" x14ac:dyDescent="0.3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6.5" customHeight="1" x14ac:dyDescent="0.3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6.5" customHeight="1" x14ac:dyDescent="0.3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6.5" customHeight="1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6.5" customHeight="1" x14ac:dyDescent="0.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6.5" customHeight="1" x14ac:dyDescent="0.3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6.5" customHeight="1" x14ac:dyDescent="0.3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6.5" customHeight="1" x14ac:dyDescent="0.3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6.5" customHeight="1" x14ac:dyDescent="0.3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6.5" customHeight="1" x14ac:dyDescent="0.3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6.5" customHeight="1" x14ac:dyDescent="0.3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6.5" customHeight="1" x14ac:dyDescent="0.3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6.5" customHeight="1" x14ac:dyDescent="0.3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6.5" customHeight="1" x14ac:dyDescent="0.3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6.5" customHeight="1" x14ac:dyDescent="0.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6.5" customHeight="1" x14ac:dyDescent="0.3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6.5" customHeight="1" x14ac:dyDescent="0.3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6.5" customHeight="1" x14ac:dyDescent="0.3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6.5" customHeight="1" x14ac:dyDescent="0.3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6.5" customHeight="1" x14ac:dyDescent="0.3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6.5" customHeight="1" x14ac:dyDescent="0.3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6.5" customHeight="1" x14ac:dyDescent="0.3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6.5" customHeight="1" x14ac:dyDescent="0.3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6.5" customHeight="1" x14ac:dyDescent="0.3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6.5" customHeight="1" x14ac:dyDescent="0.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6.5" customHeight="1" x14ac:dyDescent="0.3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6.5" customHeight="1" x14ac:dyDescent="0.3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6.5" customHeight="1" x14ac:dyDescent="0.3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6.5" customHeight="1" x14ac:dyDescent="0.3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6.5" customHeight="1" x14ac:dyDescent="0.3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6.5" customHeight="1" x14ac:dyDescent="0.3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6.5" customHeight="1" x14ac:dyDescent="0.3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6.5" customHeight="1" x14ac:dyDescent="0.3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6.5" customHeight="1" x14ac:dyDescent="0.3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6.5" customHeight="1" x14ac:dyDescent="0.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6.5" customHeight="1" x14ac:dyDescent="0.3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6.5" customHeight="1" x14ac:dyDescent="0.3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6.5" customHeight="1" x14ac:dyDescent="0.3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6.5" customHeight="1" x14ac:dyDescent="0.3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6.5" customHeight="1" x14ac:dyDescent="0.3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6.5" customHeight="1" x14ac:dyDescent="0.3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6.5" customHeight="1" x14ac:dyDescent="0.3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6.5" customHeight="1" x14ac:dyDescent="0.3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6.5" customHeight="1" x14ac:dyDescent="0.3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6.5" customHeight="1" x14ac:dyDescent="0.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6.5" customHeight="1" x14ac:dyDescent="0.3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6.5" customHeight="1" x14ac:dyDescent="0.3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6.5" customHeight="1" x14ac:dyDescent="0.3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6.5" customHeight="1" x14ac:dyDescent="0.3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6.5" customHeight="1" x14ac:dyDescent="0.3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6.5" customHeight="1" x14ac:dyDescent="0.3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6.5" customHeight="1" x14ac:dyDescent="0.3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6.5" customHeight="1" x14ac:dyDescent="0.3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6.5" customHeight="1" x14ac:dyDescent="0.3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6.5" customHeight="1" x14ac:dyDescent="0.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6.5" customHeight="1" x14ac:dyDescent="0.3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6.5" customHeight="1" x14ac:dyDescent="0.3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6.5" customHeight="1" x14ac:dyDescent="0.3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6.5" customHeight="1" x14ac:dyDescent="0.3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6.5" customHeight="1" x14ac:dyDescent="0.3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6.5" customHeight="1" x14ac:dyDescent="0.3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6.5" customHeight="1" x14ac:dyDescent="0.3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6.5" customHeight="1" x14ac:dyDescent="0.3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6.5" customHeight="1" x14ac:dyDescent="0.3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6.5" customHeight="1" x14ac:dyDescent="0.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6.5" customHeight="1" x14ac:dyDescent="0.3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6.5" customHeight="1" x14ac:dyDescent="0.3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6.5" customHeight="1" x14ac:dyDescent="0.3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6.5" customHeight="1" x14ac:dyDescent="0.3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6.5" customHeight="1" x14ac:dyDescent="0.3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6.5" customHeight="1" x14ac:dyDescent="0.3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6.5" customHeight="1" x14ac:dyDescent="0.3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6.5" customHeight="1" x14ac:dyDescent="0.3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6.5" customHeight="1" x14ac:dyDescent="0.3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6.5" customHeight="1" x14ac:dyDescent="0.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6.5" customHeight="1" x14ac:dyDescent="0.3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6.5" customHeight="1" x14ac:dyDescent="0.3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6.5" customHeight="1" x14ac:dyDescent="0.3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6.5" customHeight="1" x14ac:dyDescent="0.3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6.5" customHeight="1" x14ac:dyDescent="0.3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6.5" customHeight="1" x14ac:dyDescent="0.3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6.5" customHeight="1" x14ac:dyDescent="0.3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6.5" customHeight="1" x14ac:dyDescent="0.3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6.5" customHeight="1" x14ac:dyDescent="0.3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6.5" customHeight="1" x14ac:dyDescent="0.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6.5" customHeight="1" x14ac:dyDescent="0.3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6.5" customHeight="1" x14ac:dyDescent="0.3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6.5" customHeight="1" x14ac:dyDescent="0.3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6.5" customHeight="1" x14ac:dyDescent="0.3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6.5" customHeight="1" x14ac:dyDescent="0.3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6.5" customHeight="1" x14ac:dyDescent="0.3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6.5" customHeight="1" x14ac:dyDescent="0.3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6.5" customHeight="1" x14ac:dyDescent="0.3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6.5" customHeight="1" x14ac:dyDescent="0.3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6.5" customHeight="1" x14ac:dyDescent="0.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6.5" customHeight="1" x14ac:dyDescent="0.3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6.5" customHeight="1" x14ac:dyDescent="0.3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6.5" customHeight="1" x14ac:dyDescent="0.3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6.5" customHeight="1" x14ac:dyDescent="0.3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6.5" customHeight="1" x14ac:dyDescent="0.3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6.5" customHeight="1" x14ac:dyDescent="0.3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6.5" customHeight="1" x14ac:dyDescent="0.3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6.5" customHeight="1" x14ac:dyDescent="0.3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6.5" customHeight="1" x14ac:dyDescent="0.3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6.5" customHeight="1" x14ac:dyDescent="0.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6.5" customHeight="1" x14ac:dyDescent="0.3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6.5" customHeight="1" x14ac:dyDescent="0.3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6.5" customHeight="1" x14ac:dyDescent="0.3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6.5" customHeight="1" x14ac:dyDescent="0.3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6.5" customHeight="1" x14ac:dyDescent="0.3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6.5" customHeight="1" x14ac:dyDescent="0.3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6.5" customHeight="1" x14ac:dyDescent="0.3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6.5" customHeight="1" x14ac:dyDescent="0.3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6.5" customHeight="1" x14ac:dyDescent="0.3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6.5" customHeight="1" x14ac:dyDescent="0.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6.5" customHeight="1" x14ac:dyDescent="0.3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6.5" customHeight="1" x14ac:dyDescent="0.3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6.5" customHeight="1" x14ac:dyDescent="0.3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6.5" customHeight="1" x14ac:dyDescent="0.3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6.5" customHeight="1" x14ac:dyDescent="0.3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6.5" customHeight="1" x14ac:dyDescent="0.3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6.5" customHeight="1" x14ac:dyDescent="0.3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6.5" customHeight="1" x14ac:dyDescent="0.3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6.5" customHeight="1" x14ac:dyDescent="0.3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6.5" customHeight="1" x14ac:dyDescent="0.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6.5" customHeight="1" x14ac:dyDescent="0.3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6.5" customHeight="1" x14ac:dyDescent="0.3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6.5" customHeight="1" x14ac:dyDescent="0.3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6.5" customHeight="1" x14ac:dyDescent="0.3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6.5" customHeight="1" x14ac:dyDescent="0.3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6.5" customHeight="1" x14ac:dyDescent="0.3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6.5" customHeight="1" x14ac:dyDescent="0.3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6.5" customHeight="1" x14ac:dyDescent="0.3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6.5" customHeight="1" x14ac:dyDescent="0.3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6.5" customHeight="1" x14ac:dyDescent="0.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6.5" customHeight="1" x14ac:dyDescent="0.3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6.5" customHeight="1" x14ac:dyDescent="0.3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6.5" customHeight="1" x14ac:dyDescent="0.3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6.5" customHeight="1" x14ac:dyDescent="0.3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6.5" customHeight="1" x14ac:dyDescent="0.3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6.5" customHeight="1" x14ac:dyDescent="0.3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6.5" customHeight="1" x14ac:dyDescent="0.3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6.5" customHeight="1" x14ac:dyDescent="0.3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6.5" customHeight="1" x14ac:dyDescent="0.3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6.5" customHeight="1" x14ac:dyDescent="0.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6.5" customHeight="1" x14ac:dyDescent="0.3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6.5" customHeight="1" x14ac:dyDescent="0.3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6.5" customHeight="1" x14ac:dyDescent="0.3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6.5" customHeight="1" x14ac:dyDescent="0.3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6.5" customHeight="1" x14ac:dyDescent="0.3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6.5" customHeight="1" x14ac:dyDescent="0.3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6.5" customHeight="1" x14ac:dyDescent="0.3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6.5" customHeight="1" x14ac:dyDescent="0.3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6.5" customHeight="1" x14ac:dyDescent="0.3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6.5" customHeight="1" x14ac:dyDescent="0.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6.5" customHeight="1" x14ac:dyDescent="0.3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6.5" customHeight="1" x14ac:dyDescent="0.3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6.5" customHeight="1" x14ac:dyDescent="0.3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6.5" customHeight="1" x14ac:dyDescent="0.3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6.5" customHeight="1" x14ac:dyDescent="0.3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6.5" customHeight="1" x14ac:dyDescent="0.3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6.5" customHeight="1" x14ac:dyDescent="0.3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6.5" customHeight="1" x14ac:dyDescent="0.3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6.5" customHeight="1" x14ac:dyDescent="0.3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6.5" customHeight="1" x14ac:dyDescent="0.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6.5" customHeight="1" x14ac:dyDescent="0.3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6.5" customHeight="1" x14ac:dyDescent="0.3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6.5" customHeight="1" x14ac:dyDescent="0.3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6.5" customHeight="1" x14ac:dyDescent="0.3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6.5" customHeight="1" x14ac:dyDescent="0.3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6.5" customHeight="1" x14ac:dyDescent="0.3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6.5" customHeight="1" x14ac:dyDescent="0.3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6.5" customHeight="1" x14ac:dyDescent="0.3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6.5" customHeight="1" x14ac:dyDescent="0.3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6.5" customHeight="1" x14ac:dyDescent="0.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6.5" customHeight="1" x14ac:dyDescent="0.3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6.5" customHeight="1" x14ac:dyDescent="0.3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6.5" customHeight="1" x14ac:dyDescent="0.3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6.5" customHeight="1" x14ac:dyDescent="0.3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6.5" customHeight="1" x14ac:dyDescent="0.3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6.5" customHeight="1" x14ac:dyDescent="0.3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6.5" customHeight="1" x14ac:dyDescent="0.3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6.5" customHeight="1" x14ac:dyDescent="0.3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6.5" customHeight="1" x14ac:dyDescent="0.3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6.5" customHeight="1" x14ac:dyDescent="0.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6.5" customHeight="1" x14ac:dyDescent="0.3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6.5" customHeight="1" x14ac:dyDescent="0.3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6.5" customHeight="1" x14ac:dyDescent="0.3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6.5" customHeight="1" x14ac:dyDescent="0.3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6.5" customHeight="1" x14ac:dyDescent="0.3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6.5" customHeight="1" x14ac:dyDescent="0.3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6.5" customHeight="1" x14ac:dyDescent="0.3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6.5" customHeight="1" x14ac:dyDescent="0.3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6.5" customHeight="1" x14ac:dyDescent="0.3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6.5" customHeight="1" x14ac:dyDescent="0.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6.5" customHeight="1" x14ac:dyDescent="0.3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6.5" customHeight="1" x14ac:dyDescent="0.3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6.5" customHeight="1" x14ac:dyDescent="0.3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6.5" customHeight="1" x14ac:dyDescent="0.3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6.5" customHeight="1" x14ac:dyDescent="0.3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6.5" customHeight="1" x14ac:dyDescent="0.3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6.5" customHeight="1" x14ac:dyDescent="0.3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6.5" customHeight="1" x14ac:dyDescent="0.3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6.5" customHeight="1" x14ac:dyDescent="0.3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6.5" customHeight="1" x14ac:dyDescent="0.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6.5" customHeight="1" x14ac:dyDescent="0.3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6.5" customHeight="1" x14ac:dyDescent="0.3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6.5" customHeight="1" x14ac:dyDescent="0.3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6.5" customHeight="1" x14ac:dyDescent="0.3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6.5" customHeight="1" x14ac:dyDescent="0.3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6.5" customHeight="1" x14ac:dyDescent="0.3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6.5" customHeight="1" x14ac:dyDescent="0.3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6.5" customHeight="1" x14ac:dyDescent="0.3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6.5" customHeight="1" x14ac:dyDescent="0.3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6.5" customHeight="1" x14ac:dyDescent="0.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6.5" customHeight="1" x14ac:dyDescent="0.3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6.5" customHeight="1" x14ac:dyDescent="0.3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6.5" customHeight="1" x14ac:dyDescent="0.3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6.5" customHeight="1" x14ac:dyDescent="0.3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6.5" customHeight="1" x14ac:dyDescent="0.3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6.5" customHeight="1" x14ac:dyDescent="0.3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6.5" customHeight="1" x14ac:dyDescent="0.3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6.5" customHeight="1" x14ac:dyDescent="0.3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6.5" customHeight="1" x14ac:dyDescent="0.3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6.5" customHeight="1" x14ac:dyDescent="0.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6.5" customHeight="1" x14ac:dyDescent="0.3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6.5" customHeight="1" x14ac:dyDescent="0.3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6.5" customHeight="1" x14ac:dyDescent="0.3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6.5" customHeight="1" x14ac:dyDescent="0.3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6.5" customHeight="1" x14ac:dyDescent="0.3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6.5" customHeight="1" x14ac:dyDescent="0.3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6.5" customHeight="1" x14ac:dyDescent="0.3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6.5" customHeight="1" x14ac:dyDescent="0.3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6.5" customHeight="1" x14ac:dyDescent="0.3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6.5" customHeight="1" x14ac:dyDescent="0.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6.5" customHeight="1" x14ac:dyDescent="0.3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6.5" customHeight="1" x14ac:dyDescent="0.3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6.5" customHeight="1" x14ac:dyDescent="0.3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6.5" customHeight="1" x14ac:dyDescent="0.3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6.5" customHeight="1" x14ac:dyDescent="0.3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6.5" customHeight="1" x14ac:dyDescent="0.3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6.5" customHeight="1" x14ac:dyDescent="0.3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6.5" customHeight="1" x14ac:dyDescent="0.3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6.5" customHeight="1" x14ac:dyDescent="0.3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6.5" customHeight="1" x14ac:dyDescent="0.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6.5" customHeight="1" x14ac:dyDescent="0.3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6.5" customHeight="1" x14ac:dyDescent="0.3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6.5" customHeight="1" x14ac:dyDescent="0.3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6.5" customHeight="1" x14ac:dyDescent="0.3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6.5" customHeight="1" x14ac:dyDescent="0.3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6.5" customHeight="1" x14ac:dyDescent="0.3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6.5" customHeight="1" x14ac:dyDescent="0.3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6.5" customHeight="1" x14ac:dyDescent="0.3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6.5" customHeight="1" x14ac:dyDescent="0.3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6.5" customHeight="1" x14ac:dyDescent="0.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6.5" customHeight="1" x14ac:dyDescent="0.3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6.5" customHeight="1" x14ac:dyDescent="0.3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6.5" customHeight="1" x14ac:dyDescent="0.3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6.5" customHeight="1" x14ac:dyDescent="0.3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6.5" customHeight="1" x14ac:dyDescent="0.3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6.5" customHeight="1" x14ac:dyDescent="0.3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6.5" customHeight="1" x14ac:dyDescent="0.3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6.5" customHeight="1" x14ac:dyDescent="0.3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6.5" customHeight="1" x14ac:dyDescent="0.3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6.5" customHeight="1" x14ac:dyDescent="0.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6.5" customHeight="1" x14ac:dyDescent="0.3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6.5" customHeight="1" x14ac:dyDescent="0.3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6.5" customHeight="1" x14ac:dyDescent="0.3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6.5" customHeight="1" x14ac:dyDescent="0.3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6.5" customHeight="1" x14ac:dyDescent="0.3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6.5" customHeight="1" x14ac:dyDescent="0.3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6.5" customHeight="1" x14ac:dyDescent="0.3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6.5" customHeight="1" x14ac:dyDescent="0.3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6.5" customHeight="1" x14ac:dyDescent="0.3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6.5" customHeight="1" x14ac:dyDescent="0.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6.5" customHeight="1" x14ac:dyDescent="0.3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6.5" customHeight="1" x14ac:dyDescent="0.3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6.5" customHeight="1" x14ac:dyDescent="0.3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6.5" customHeight="1" x14ac:dyDescent="0.3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6.5" customHeight="1" x14ac:dyDescent="0.3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6.5" customHeight="1" x14ac:dyDescent="0.3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6.5" customHeight="1" x14ac:dyDescent="0.3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6.5" customHeight="1" x14ac:dyDescent="0.3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6.5" customHeight="1" x14ac:dyDescent="0.3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6.5" customHeight="1" x14ac:dyDescent="0.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6.5" customHeight="1" x14ac:dyDescent="0.3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6.5" customHeight="1" x14ac:dyDescent="0.3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6.5" customHeight="1" x14ac:dyDescent="0.3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6.5" customHeight="1" x14ac:dyDescent="0.3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6.5" customHeight="1" x14ac:dyDescent="0.3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6.5" customHeight="1" x14ac:dyDescent="0.3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6.5" customHeight="1" x14ac:dyDescent="0.3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6.5" customHeight="1" x14ac:dyDescent="0.3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6.5" customHeight="1" x14ac:dyDescent="0.3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6.5" customHeight="1" x14ac:dyDescent="0.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6.5" customHeight="1" x14ac:dyDescent="0.3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6.5" customHeight="1" x14ac:dyDescent="0.3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6.5" customHeight="1" x14ac:dyDescent="0.3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6.5" customHeight="1" x14ac:dyDescent="0.3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6.5" customHeight="1" x14ac:dyDescent="0.3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6.5" customHeight="1" x14ac:dyDescent="0.3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6.5" customHeight="1" x14ac:dyDescent="0.3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6.5" customHeight="1" x14ac:dyDescent="0.3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6.5" customHeight="1" x14ac:dyDescent="0.3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6.5" customHeight="1" x14ac:dyDescent="0.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6.5" customHeight="1" x14ac:dyDescent="0.3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6.5" customHeight="1" x14ac:dyDescent="0.3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6.5" customHeight="1" x14ac:dyDescent="0.3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6.5" customHeight="1" x14ac:dyDescent="0.3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6.5" customHeight="1" x14ac:dyDescent="0.3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6.5" customHeight="1" x14ac:dyDescent="0.3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6.5" customHeight="1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6.5" customHeight="1" x14ac:dyDescent="0.3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6.5" customHeight="1" x14ac:dyDescent="0.3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6.5" customHeight="1" x14ac:dyDescent="0.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6.5" customHeight="1" x14ac:dyDescent="0.3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6.5" customHeight="1" x14ac:dyDescent="0.3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6.5" customHeight="1" x14ac:dyDescent="0.3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6.5" customHeight="1" x14ac:dyDescent="0.3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6.5" customHeight="1" x14ac:dyDescent="0.3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6.5" customHeight="1" x14ac:dyDescent="0.3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6.5" customHeight="1" x14ac:dyDescent="0.3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6.5" customHeight="1" x14ac:dyDescent="0.3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6.5" customHeight="1" x14ac:dyDescent="0.3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6.5" customHeight="1" x14ac:dyDescent="0.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6.5" customHeight="1" x14ac:dyDescent="0.3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6.5" customHeight="1" x14ac:dyDescent="0.3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6.5" customHeight="1" x14ac:dyDescent="0.3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6.5" customHeight="1" x14ac:dyDescent="0.3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6.5" customHeight="1" x14ac:dyDescent="0.3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6.5" customHeight="1" x14ac:dyDescent="0.3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6.5" customHeight="1" x14ac:dyDescent="0.3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6.5" customHeight="1" x14ac:dyDescent="0.3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6.5" customHeight="1" x14ac:dyDescent="0.3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6.5" customHeight="1" x14ac:dyDescent="0.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6.5" customHeight="1" x14ac:dyDescent="0.3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6.5" customHeight="1" x14ac:dyDescent="0.3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6.5" customHeight="1" x14ac:dyDescent="0.3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6.5" customHeight="1" x14ac:dyDescent="0.3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6.5" customHeight="1" x14ac:dyDescent="0.3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6.5" customHeight="1" x14ac:dyDescent="0.3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6.5" customHeight="1" x14ac:dyDescent="0.3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6.5" customHeight="1" x14ac:dyDescent="0.3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6.5" customHeight="1" x14ac:dyDescent="0.3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6.5" customHeight="1" x14ac:dyDescent="0.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6.5" customHeight="1" x14ac:dyDescent="0.3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6.5" customHeight="1" x14ac:dyDescent="0.3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6.5" customHeight="1" x14ac:dyDescent="0.3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6.5" customHeight="1" x14ac:dyDescent="0.3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6.5" customHeight="1" x14ac:dyDescent="0.3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6.5" customHeight="1" x14ac:dyDescent="0.3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6.5" customHeight="1" x14ac:dyDescent="0.3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6.5" customHeight="1" x14ac:dyDescent="0.3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6.5" customHeight="1" x14ac:dyDescent="0.3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6.5" customHeight="1" x14ac:dyDescent="0.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6.5" customHeight="1" x14ac:dyDescent="0.3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6.5" customHeight="1" x14ac:dyDescent="0.3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6.5" customHeight="1" x14ac:dyDescent="0.3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6.5" customHeight="1" x14ac:dyDescent="0.3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6.5" customHeight="1" x14ac:dyDescent="0.3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6.5" customHeight="1" x14ac:dyDescent="0.3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6.5" customHeight="1" x14ac:dyDescent="0.3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6.5" customHeight="1" x14ac:dyDescent="0.3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6.5" customHeight="1" x14ac:dyDescent="0.3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6.5" customHeight="1" x14ac:dyDescent="0.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6.5" customHeight="1" x14ac:dyDescent="0.3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6.5" customHeight="1" x14ac:dyDescent="0.3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6.5" customHeight="1" x14ac:dyDescent="0.3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6.5" customHeight="1" x14ac:dyDescent="0.3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6.5" customHeight="1" x14ac:dyDescent="0.3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6.5" customHeight="1" x14ac:dyDescent="0.3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6.5" customHeight="1" x14ac:dyDescent="0.3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6.5" customHeight="1" x14ac:dyDescent="0.3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6.5" customHeight="1" x14ac:dyDescent="0.3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6.5" customHeight="1" x14ac:dyDescent="0.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6.5" customHeight="1" x14ac:dyDescent="0.3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6.5" customHeight="1" x14ac:dyDescent="0.3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6.5" customHeight="1" x14ac:dyDescent="0.3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6.5" customHeight="1" x14ac:dyDescent="0.3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6.5" customHeight="1" x14ac:dyDescent="0.3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6.5" customHeight="1" x14ac:dyDescent="0.3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6.5" customHeight="1" x14ac:dyDescent="0.3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6.5" customHeight="1" x14ac:dyDescent="0.3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6.5" customHeight="1" x14ac:dyDescent="0.3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6.5" customHeight="1" x14ac:dyDescent="0.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6.5" customHeight="1" x14ac:dyDescent="0.3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6.5" customHeight="1" x14ac:dyDescent="0.3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6.5" customHeight="1" x14ac:dyDescent="0.3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6.5" customHeight="1" x14ac:dyDescent="0.3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6.5" customHeight="1" x14ac:dyDescent="0.3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6.5" customHeight="1" x14ac:dyDescent="0.3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6.5" customHeight="1" x14ac:dyDescent="0.3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6.5" customHeight="1" x14ac:dyDescent="0.3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6.5" customHeight="1" x14ac:dyDescent="0.3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6.5" customHeight="1" x14ac:dyDescent="0.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6.5" customHeight="1" x14ac:dyDescent="0.3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6.5" customHeight="1" x14ac:dyDescent="0.3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6.5" customHeight="1" x14ac:dyDescent="0.3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6.5" customHeight="1" x14ac:dyDescent="0.3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6.5" customHeight="1" x14ac:dyDescent="0.3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6.5" customHeight="1" x14ac:dyDescent="0.3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6.5" customHeight="1" x14ac:dyDescent="0.3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6.5" customHeight="1" x14ac:dyDescent="0.3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6.5" customHeight="1" x14ac:dyDescent="0.3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6.5" customHeight="1" x14ac:dyDescent="0.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6.5" customHeight="1" x14ac:dyDescent="0.3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6.5" customHeight="1" x14ac:dyDescent="0.3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6.5" customHeight="1" x14ac:dyDescent="0.3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6.5" customHeight="1" x14ac:dyDescent="0.3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6.5" customHeight="1" x14ac:dyDescent="0.3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6.5" customHeight="1" x14ac:dyDescent="0.3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6.5" customHeight="1" x14ac:dyDescent="0.3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6.5" customHeight="1" x14ac:dyDescent="0.3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6.5" customHeight="1" x14ac:dyDescent="0.3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6.5" customHeight="1" x14ac:dyDescent="0.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6.5" customHeight="1" x14ac:dyDescent="0.3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6.5" customHeight="1" x14ac:dyDescent="0.3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6.5" customHeight="1" x14ac:dyDescent="0.3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6.5" customHeight="1" x14ac:dyDescent="0.3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6.5" customHeight="1" x14ac:dyDescent="0.3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6.5" customHeight="1" x14ac:dyDescent="0.3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6.5" customHeight="1" x14ac:dyDescent="0.3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6.5" customHeight="1" x14ac:dyDescent="0.3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6.5" customHeight="1" x14ac:dyDescent="0.3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6.5" customHeight="1" x14ac:dyDescent="0.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6.5" customHeight="1" x14ac:dyDescent="0.3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6.5" customHeight="1" x14ac:dyDescent="0.3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6.5" customHeight="1" x14ac:dyDescent="0.3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6.5" customHeight="1" x14ac:dyDescent="0.3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6.5" customHeight="1" x14ac:dyDescent="0.3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6.5" customHeight="1" x14ac:dyDescent="0.3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6.5" customHeight="1" x14ac:dyDescent="0.3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6.5" customHeight="1" x14ac:dyDescent="0.3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6.5" customHeight="1" x14ac:dyDescent="0.3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6.5" customHeight="1" x14ac:dyDescent="0.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6.5" customHeight="1" x14ac:dyDescent="0.3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6.5" customHeight="1" x14ac:dyDescent="0.3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6.5" customHeight="1" x14ac:dyDescent="0.3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6.5" customHeight="1" x14ac:dyDescent="0.3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6.5" customHeight="1" x14ac:dyDescent="0.3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6.5" customHeight="1" x14ac:dyDescent="0.3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6.5" customHeight="1" x14ac:dyDescent="0.3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6.5" customHeight="1" x14ac:dyDescent="0.3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6.5" customHeight="1" x14ac:dyDescent="0.3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6.5" customHeight="1" x14ac:dyDescent="0.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6.5" customHeight="1" x14ac:dyDescent="0.3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6.5" customHeight="1" x14ac:dyDescent="0.3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6.5" customHeight="1" x14ac:dyDescent="0.3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6.5" customHeight="1" x14ac:dyDescent="0.3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6.5" customHeight="1" x14ac:dyDescent="0.3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6.5" customHeight="1" x14ac:dyDescent="0.3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6.5" customHeight="1" x14ac:dyDescent="0.3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6.5" customHeight="1" x14ac:dyDescent="0.3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6.5" customHeight="1" x14ac:dyDescent="0.3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6.5" customHeight="1" x14ac:dyDescent="0.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6.5" customHeight="1" x14ac:dyDescent="0.3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6.5" customHeight="1" x14ac:dyDescent="0.3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6.5" customHeight="1" x14ac:dyDescent="0.3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6.5" customHeight="1" x14ac:dyDescent="0.3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6.5" customHeight="1" x14ac:dyDescent="0.3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6.5" customHeight="1" x14ac:dyDescent="0.3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6.5" customHeight="1" x14ac:dyDescent="0.3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6.5" customHeight="1" x14ac:dyDescent="0.3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6.5" customHeight="1" x14ac:dyDescent="0.3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6.5" customHeight="1" x14ac:dyDescent="0.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6.5" customHeight="1" x14ac:dyDescent="0.3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6.5" customHeight="1" x14ac:dyDescent="0.3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6.5" customHeight="1" x14ac:dyDescent="0.3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6.5" customHeight="1" x14ac:dyDescent="0.3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6.5" customHeight="1" x14ac:dyDescent="0.3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6.5" customHeight="1" x14ac:dyDescent="0.3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6.5" customHeight="1" x14ac:dyDescent="0.3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6.5" customHeight="1" x14ac:dyDescent="0.3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6.5" customHeight="1" x14ac:dyDescent="0.3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6.5" customHeight="1" x14ac:dyDescent="0.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6.5" customHeight="1" x14ac:dyDescent="0.3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6.5" customHeight="1" x14ac:dyDescent="0.3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6.5" customHeight="1" x14ac:dyDescent="0.3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6.5" customHeight="1" x14ac:dyDescent="0.3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6.5" customHeight="1" x14ac:dyDescent="0.3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6.5" customHeight="1" x14ac:dyDescent="0.3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6.5" customHeight="1" x14ac:dyDescent="0.3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6.5" customHeight="1" x14ac:dyDescent="0.3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6.5" customHeight="1" x14ac:dyDescent="0.3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6.5" customHeight="1" x14ac:dyDescent="0.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6.5" customHeight="1" x14ac:dyDescent="0.3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6.5" customHeight="1" x14ac:dyDescent="0.3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6.5" customHeight="1" x14ac:dyDescent="0.3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6.5" customHeight="1" x14ac:dyDescent="0.3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6.5" customHeight="1" x14ac:dyDescent="0.3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6.5" customHeight="1" x14ac:dyDescent="0.3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6.5" customHeight="1" x14ac:dyDescent="0.3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6.5" customHeight="1" x14ac:dyDescent="0.3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6.5" customHeight="1" x14ac:dyDescent="0.3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6.5" customHeight="1" x14ac:dyDescent="0.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6.5" customHeight="1" x14ac:dyDescent="0.3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6.5" customHeight="1" x14ac:dyDescent="0.3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6.5" customHeight="1" x14ac:dyDescent="0.3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6.5" customHeight="1" x14ac:dyDescent="0.3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6.5" customHeight="1" x14ac:dyDescent="0.3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6.5" customHeight="1" x14ac:dyDescent="0.3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6.5" customHeight="1" x14ac:dyDescent="0.3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6.5" customHeight="1" x14ac:dyDescent="0.3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6.5" customHeight="1" x14ac:dyDescent="0.3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6.5" customHeight="1" x14ac:dyDescent="0.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6.5" customHeight="1" x14ac:dyDescent="0.3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6.5" customHeight="1" x14ac:dyDescent="0.3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6.5" customHeight="1" x14ac:dyDescent="0.3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6.5" customHeight="1" x14ac:dyDescent="0.3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6.5" customHeight="1" x14ac:dyDescent="0.3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6.5" customHeight="1" x14ac:dyDescent="0.3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6.5" customHeight="1" x14ac:dyDescent="0.3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6.5" customHeight="1" x14ac:dyDescent="0.3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6.5" customHeight="1" x14ac:dyDescent="0.3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6.5" customHeight="1" x14ac:dyDescent="0.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6.5" customHeight="1" x14ac:dyDescent="0.3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6.5" customHeight="1" x14ac:dyDescent="0.3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6.5" customHeight="1" x14ac:dyDescent="0.3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6.5" customHeight="1" x14ac:dyDescent="0.3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6.5" customHeight="1" x14ac:dyDescent="0.3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6.5" customHeight="1" x14ac:dyDescent="0.3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6.5" customHeight="1" x14ac:dyDescent="0.3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6.5" customHeight="1" x14ac:dyDescent="0.3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6.5" customHeight="1" x14ac:dyDescent="0.3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6.5" customHeight="1" x14ac:dyDescent="0.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6.5" customHeight="1" x14ac:dyDescent="0.3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6.5" customHeight="1" x14ac:dyDescent="0.3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6.5" customHeight="1" x14ac:dyDescent="0.3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6.5" customHeight="1" x14ac:dyDescent="0.3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6.5" customHeight="1" x14ac:dyDescent="0.3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6.5" customHeight="1" x14ac:dyDescent="0.3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6.5" customHeight="1" x14ac:dyDescent="0.3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6.5" customHeight="1" x14ac:dyDescent="0.3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6.5" customHeight="1" x14ac:dyDescent="0.3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6.5" customHeight="1" x14ac:dyDescent="0.3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6.5" customHeight="1" x14ac:dyDescent="0.3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6.5" customHeight="1" x14ac:dyDescent="0.3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6.5" customHeight="1" x14ac:dyDescent="0.3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6.5" customHeight="1" x14ac:dyDescent="0.3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6.5" customHeight="1" x14ac:dyDescent="0.3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6.5" customHeight="1" x14ac:dyDescent="0.3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6.5" customHeight="1" x14ac:dyDescent="0.3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6.5" customHeight="1" x14ac:dyDescent="0.3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6.5" customHeight="1" x14ac:dyDescent="0.3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6.5" customHeight="1" x14ac:dyDescent="0.3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6.5" customHeight="1" x14ac:dyDescent="0.3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6.5" customHeight="1" x14ac:dyDescent="0.3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6.5" customHeight="1" x14ac:dyDescent="0.3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6.5" customHeight="1" x14ac:dyDescent="0.3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6.5" customHeight="1" x14ac:dyDescent="0.3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6.5" customHeight="1" x14ac:dyDescent="0.3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6.5" customHeight="1" x14ac:dyDescent="0.3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6.5" customHeight="1" x14ac:dyDescent="0.3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6.5" customHeight="1" x14ac:dyDescent="0.3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6.5" customHeight="1" x14ac:dyDescent="0.3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6.5" customHeight="1" x14ac:dyDescent="0.3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6.5" customHeight="1" x14ac:dyDescent="0.3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6.5" customHeight="1" x14ac:dyDescent="0.3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6.5" customHeight="1" x14ac:dyDescent="0.3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6.5" customHeight="1" x14ac:dyDescent="0.3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6.5" customHeight="1" x14ac:dyDescent="0.3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6.5" customHeight="1" x14ac:dyDescent="0.3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6.5" customHeight="1" x14ac:dyDescent="0.3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6.5" customHeight="1" x14ac:dyDescent="0.3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6.5" customHeight="1" x14ac:dyDescent="0.3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6.5" customHeight="1" x14ac:dyDescent="0.3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6.5" customHeight="1" x14ac:dyDescent="0.3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6.5" customHeight="1" x14ac:dyDescent="0.3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6.5" customHeight="1" x14ac:dyDescent="0.3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6.5" customHeight="1" x14ac:dyDescent="0.3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6.5" customHeight="1" x14ac:dyDescent="0.3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6.5" customHeight="1" x14ac:dyDescent="0.3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6.5" customHeight="1" x14ac:dyDescent="0.3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6.5" customHeight="1" x14ac:dyDescent="0.3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6.5" customHeight="1" x14ac:dyDescent="0.3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6.5" customHeight="1" x14ac:dyDescent="0.3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6.5" customHeight="1" x14ac:dyDescent="0.3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6.5" customHeight="1" x14ac:dyDescent="0.3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6.5" customHeight="1" x14ac:dyDescent="0.3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6.5" customHeight="1" x14ac:dyDescent="0.3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6.5" customHeight="1" x14ac:dyDescent="0.3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6.5" customHeight="1" x14ac:dyDescent="0.3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6.5" customHeight="1" x14ac:dyDescent="0.3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6.5" customHeight="1" x14ac:dyDescent="0.3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6.5" customHeight="1" x14ac:dyDescent="0.3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6.5" customHeight="1" x14ac:dyDescent="0.3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6.5" customHeight="1" x14ac:dyDescent="0.3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6.5" customHeight="1" x14ac:dyDescent="0.3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6.5" customHeight="1" x14ac:dyDescent="0.3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6.5" customHeight="1" x14ac:dyDescent="0.3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6.5" customHeight="1" x14ac:dyDescent="0.3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6.5" customHeight="1" x14ac:dyDescent="0.3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6.5" customHeight="1" x14ac:dyDescent="0.3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6.5" customHeight="1" x14ac:dyDescent="0.3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6.5" customHeight="1" x14ac:dyDescent="0.3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6.5" customHeight="1" x14ac:dyDescent="0.3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6.5" customHeight="1" x14ac:dyDescent="0.3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6.5" customHeight="1" x14ac:dyDescent="0.3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6.5" customHeight="1" x14ac:dyDescent="0.3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6.5" customHeight="1" x14ac:dyDescent="0.3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6.5" customHeight="1" x14ac:dyDescent="0.3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6.5" customHeight="1" x14ac:dyDescent="0.3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6.5" customHeight="1" x14ac:dyDescent="0.3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6.5" customHeight="1" x14ac:dyDescent="0.3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6.5" customHeight="1" x14ac:dyDescent="0.3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6.5" customHeight="1" x14ac:dyDescent="0.3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6.5" customHeight="1" x14ac:dyDescent="0.3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6.5" customHeight="1" x14ac:dyDescent="0.3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6.5" customHeight="1" x14ac:dyDescent="0.3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6.5" customHeight="1" x14ac:dyDescent="0.3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6.5" customHeight="1" x14ac:dyDescent="0.3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6.5" customHeight="1" x14ac:dyDescent="0.3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6.5" customHeight="1" x14ac:dyDescent="0.3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6.5" customHeight="1" x14ac:dyDescent="0.3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6.5" customHeight="1" x14ac:dyDescent="0.3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6.5" customHeight="1" x14ac:dyDescent="0.3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6.5" customHeight="1" x14ac:dyDescent="0.3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6.5" customHeight="1" x14ac:dyDescent="0.3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6.5" customHeight="1" x14ac:dyDescent="0.3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6.5" customHeight="1" x14ac:dyDescent="0.3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6.5" customHeight="1" x14ac:dyDescent="0.3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6.5" customHeight="1" x14ac:dyDescent="0.3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6.5" customHeight="1" x14ac:dyDescent="0.3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6.5" customHeight="1" x14ac:dyDescent="0.3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6.5" customHeight="1" x14ac:dyDescent="0.3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6.5" customHeight="1" x14ac:dyDescent="0.3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6.5" customHeight="1" x14ac:dyDescent="0.3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6.5" customHeight="1" x14ac:dyDescent="0.3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6.5" customHeight="1" x14ac:dyDescent="0.3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6.5" customHeight="1" x14ac:dyDescent="0.3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6.5" customHeight="1" x14ac:dyDescent="0.3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6.5" customHeight="1" x14ac:dyDescent="0.3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6.5" customHeight="1" x14ac:dyDescent="0.3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6.5" customHeight="1" x14ac:dyDescent="0.3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6.5" customHeight="1" x14ac:dyDescent="0.3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6.5" customHeight="1" x14ac:dyDescent="0.3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6.5" customHeight="1" x14ac:dyDescent="0.3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6.5" customHeight="1" x14ac:dyDescent="0.3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6.5" customHeight="1" x14ac:dyDescent="0.3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6.5" customHeight="1" x14ac:dyDescent="0.3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6.5" customHeight="1" x14ac:dyDescent="0.3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6.5" customHeight="1" x14ac:dyDescent="0.3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6.5" customHeight="1" x14ac:dyDescent="0.3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6.5" customHeight="1" x14ac:dyDescent="0.3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6.5" customHeight="1" x14ac:dyDescent="0.3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6.5" customHeight="1" x14ac:dyDescent="0.3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6.5" customHeight="1" x14ac:dyDescent="0.3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6.5" customHeight="1" x14ac:dyDescent="0.3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6.5" customHeight="1" x14ac:dyDescent="0.3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6.5" customHeight="1" x14ac:dyDescent="0.3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6.5" customHeight="1" x14ac:dyDescent="0.3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6.5" customHeight="1" x14ac:dyDescent="0.3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6.5" customHeight="1" x14ac:dyDescent="0.3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6.5" customHeight="1" x14ac:dyDescent="0.3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6.5" customHeight="1" x14ac:dyDescent="0.3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6.5" customHeight="1" x14ac:dyDescent="0.3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6.5" customHeight="1" x14ac:dyDescent="0.3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6.5" customHeight="1" x14ac:dyDescent="0.3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6.5" customHeight="1" x14ac:dyDescent="0.3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6.5" customHeight="1" x14ac:dyDescent="0.3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6.5" customHeight="1" x14ac:dyDescent="0.3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6.5" customHeight="1" x14ac:dyDescent="0.3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6.5" customHeight="1" x14ac:dyDescent="0.3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6.5" customHeight="1" x14ac:dyDescent="0.3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6.5" customHeight="1" x14ac:dyDescent="0.3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6.5" customHeight="1" x14ac:dyDescent="0.3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6.5" customHeight="1" x14ac:dyDescent="0.3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6.5" customHeight="1" x14ac:dyDescent="0.3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6.5" customHeight="1" x14ac:dyDescent="0.3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6.5" customHeight="1" x14ac:dyDescent="0.3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6.5" customHeight="1" x14ac:dyDescent="0.3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6.5" customHeight="1" x14ac:dyDescent="0.3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6.5" customHeight="1" x14ac:dyDescent="0.3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6.5" customHeight="1" x14ac:dyDescent="0.3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6.5" customHeight="1" x14ac:dyDescent="0.3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6.5" customHeight="1" x14ac:dyDescent="0.3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6.5" customHeight="1" x14ac:dyDescent="0.3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6.5" customHeight="1" x14ac:dyDescent="0.3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6.5" customHeight="1" x14ac:dyDescent="0.3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6.5" customHeight="1" x14ac:dyDescent="0.3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6.5" customHeight="1" x14ac:dyDescent="0.3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6.5" customHeight="1" x14ac:dyDescent="0.3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6.5" customHeight="1" x14ac:dyDescent="0.3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6.5" customHeight="1" x14ac:dyDescent="0.3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6.5" customHeight="1" x14ac:dyDescent="0.3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6.5" customHeight="1" x14ac:dyDescent="0.3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6.5" customHeight="1" x14ac:dyDescent="0.3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6.5" customHeight="1" x14ac:dyDescent="0.3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6.5" customHeight="1" x14ac:dyDescent="0.3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6.5" customHeight="1" x14ac:dyDescent="0.3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6.5" customHeight="1" x14ac:dyDescent="0.3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6.5" customHeight="1" x14ac:dyDescent="0.3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6.5" customHeight="1" x14ac:dyDescent="0.3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6.5" customHeight="1" x14ac:dyDescent="0.3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6.5" customHeight="1" x14ac:dyDescent="0.3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6.5" customHeight="1" x14ac:dyDescent="0.3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6.5" customHeight="1" x14ac:dyDescent="0.3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6.5" customHeight="1" x14ac:dyDescent="0.3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6.5" customHeight="1" x14ac:dyDescent="0.3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6.5" customHeight="1" x14ac:dyDescent="0.3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6.5" customHeight="1" x14ac:dyDescent="0.3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6.5" customHeight="1" x14ac:dyDescent="0.3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6.5" customHeight="1" x14ac:dyDescent="0.3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6.5" customHeight="1" x14ac:dyDescent="0.3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6.5" customHeight="1" x14ac:dyDescent="0.3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6.5" customHeight="1" x14ac:dyDescent="0.3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6.5" customHeight="1" x14ac:dyDescent="0.3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6.5" customHeight="1" x14ac:dyDescent="0.3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6.5" customHeight="1" x14ac:dyDescent="0.3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6.5" customHeight="1" x14ac:dyDescent="0.3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6.5" customHeight="1" x14ac:dyDescent="0.3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6.5" customHeight="1" x14ac:dyDescent="0.3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6.5" customHeight="1" x14ac:dyDescent="0.3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6.5" customHeight="1" x14ac:dyDescent="0.3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6.5" customHeight="1" x14ac:dyDescent="0.3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6.5" customHeight="1" x14ac:dyDescent="0.3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6.5" customHeight="1" x14ac:dyDescent="0.3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6.5" customHeight="1" x14ac:dyDescent="0.3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6.5" customHeight="1" x14ac:dyDescent="0.3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6.5" customHeight="1" x14ac:dyDescent="0.3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6.5" customHeight="1" x14ac:dyDescent="0.3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6.5" customHeight="1" x14ac:dyDescent="0.3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6.5" customHeight="1" x14ac:dyDescent="0.3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6.5" customHeight="1" x14ac:dyDescent="0.3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6.5" customHeight="1" x14ac:dyDescent="0.3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6.5" customHeight="1" x14ac:dyDescent="0.3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6.5" customHeight="1" x14ac:dyDescent="0.3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6.5" customHeight="1" x14ac:dyDescent="0.3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6.5" customHeight="1" x14ac:dyDescent="0.3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6.5" customHeight="1" x14ac:dyDescent="0.3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6.5" customHeight="1" x14ac:dyDescent="0.3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6.5" customHeight="1" x14ac:dyDescent="0.3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6.5" customHeight="1" x14ac:dyDescent="0.3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6.5" customHeight="1" x14ac:dyDescent="0.3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6.5" customHeight="1" x14ac:dyDescent="0.3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6.5" customHeight="1" x14ac:dyDescent="0.3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6.5" customHeight="1" x14ac:dyDescent="0.3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6.5" customHeight="1" x14ac:dyDescent="0.3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6.5" customHeight="1" x14ac:dyDescent="0.3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6.5" customHeight="1" x14ac:dyDescent="0.3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6.5" customHeight="1" x14ac:dyDescent="0.3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6.5" customHeight="1" x14ac:dyDescent="0.3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Identificación</vt:lpstr>
      <vt:lpstr>Seguimiento</vt:lpstr>
      <vt:lpstr>Análisis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ELICAS</dc:creator>
  <cp:lastModifiedBy>Eliana Ivonn Castaneda Saavedra</cp:lastModifiedBy>
  <cp:lastPrinted>2018-10-24T15:59:52Z</cp:lastPrinted>
  <dcterms:created xsi:type="dcterms:W3CDTF">2018-06-08T15:48:31Z</dcterms:created>
  <dcterms:modified xsi:type="dcterms:W3CDTF">2019-04-25T15:25:18Z</dcterms:modified>
</cp:coreProperties>
</file>