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mc:AlternateContent xmlns:mc="http://schemas.openxmlformats.org/markup-compatibility/2006">
    <mc:Choice Requires="x15">
      <x15ac:absPath xmlns:x15ac="http://schemas.microsoft.com/office/spreadsheetml/2010/11/ac" url="C:\Users\viviana.ortiz\Documents\Viviana\Indicadores\"/>
    </mc:Choice>
  </mc:AlternateContent>
  <xr:revisionPtr revIDLastSave="0" documentId="13_ncr:1_{B341CFFA-3B55-4352-BC27-4508ADEC783B}" xr6:coauthVersionLast="36" xr6:coauthVersionMax="36" xr10:uidLastSave="{00000000-0000-0000-0000-000000000000}"/>
  <bookViews>
    <workbookView xWindow="0" yWindow="0" windowWidth="28800" windowHeight="12225" activeTab="1" xr2:uid="{00000000-000D-0000-FFFF-FFFF00000000}"/>
  </bookViews>
  <sheets>
    <sheet name="Identificacion" sheetId="1" r:id="rId1"/>
    <sheet name="Seguimiento" sheetId="2" r:id="rId2"/>
    <sheet name="Analisis" sheetId="3" r:id="rId3"/>
    <sheet name="Listas" sheetId="4" state="hidden" r:id="rId4"/>
  </sheet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5" i="3" l="1"/>
  <c r="E15" i="3"/>
  <c r="F15" i="3"/>
  <c r="G15" i="3"/>
  <c r="H15" i="3"/>
  <c r="I15" i="3"/>
  <c r="J15" i="3"/>
  <c r="K15" i="3"/>
  <c r="L15" i="3"/>
  <c r="M15" i="3"/>
  <c r="N15" i="3"/>
  <c r="C15" i="3"/>
  <c r="A20" i="2"/>
  <c r="B20" i="2"/>
  <c r="C20" i="2"/>
  <c r="B21" i="2"/>
  <c r="C21" i="2"/>
  <c r="A15" i="3"/>
  <c r="B24" i="3"/>
  <c r="A24" i="3"/>
  <c r="A23" i="3"/>
  <c r="A22" i="3"/>
  <c r="A21" i="3"/>
  <c r="A20" i="3"/>
  <c r="B23" i="3"/>
  <c r="A14" i="3"/>
  <c r="B21" i="3"/>
  <c r="A12" i="3"/>
  <c r="B22" i="3"/>
  <c r="A13" i="3"/>
  <c r="B20" i="3"/>
  <c r="A11" i="3"/>
  <c r="I20" i="3"/>
  <c r="B17" i="2"/>
  <c r="B16" i="2"/>
  <c r="H20" i="3"/>
  <c r="K21" i="3"/>
  <c r="K23" i="3"/>
  <c r="K22" i="3"/>
  <c r="K20" i="3"/>
  <c r="J23" i="3"/>
  <c r="J22" i="3"/>
  <c r="J21" i="3"/>
  <c r="J20" i="3"/>
  <c r="I23" i="3"/>
  <c r="I22" i="3"/>
  <c r="I21" i="3"/>
  <c r="H23" i="3"/>
  <c r="H22" i="3"/>
  <c r="H21" i="3"/>
  <c r="F12" i="3"/>
  <c r="N14" i="3"/>
  <c r="M14" i="3"/>
  <c r="L14" i="3"/>
  <c r="K14" i="3"/>
  <c r="J14" i="3"/>
  <c r="I14" i="3"/>
  <c r="H14" i="3"/>
  <c r="G14" i="3"/>
  <c r="F14" i="3"/>
  <c r="E14" i="3"/>
  <c r="D14" i="3"/>
  <c r="C14" i="3"/>
  <c r="A30" i="3"/>
  <c r="N13" i="3"/>
  <c r="M13" i="3"/>
  <c r="L13" i="3"/>
  <c r="K13" i="3"/>
  <c r="J13" i="3"/>
  <c r="I13" i="3"/>
  <c r="H13" i="3"/>
  <c r="G13" i="3"/>
  <c r="F13" i="3"/>
  <c r="E13" i="3"/>
  <c r="D13" i="3"/>
  <c r="C13" i="3"/>
  <c r="N12" i="3"/>
  <c r="M12" i="3"/>
  <c r="L12" i="3"/>
  <c r="K12" i="3"/>
  <c r="J12" i="3"/>
  <c r="I12" i="3"/>
  <c r="H12" i="3"/>
  <c r="G12" i="3"/>
  <c r="E12" i="3"/>
  <c r="D12" i="3"/>
  <c r="C12" i="3"/>
  <c r="N11" i="3"/>
  <c r="M11" i="3"/>
  <c r="L11" i="3"/>
  <c r="K11" i="3"/>
  <c r="J11" i="3"/>
  <c r="I11" i="3"/>
  <c r="H11" i="3"/>
  <c r="G11" i="3"/>
  <c r="F11" i="3"/>
  <c r="E11" i="3"/>
  <c r="D11" i="3"/>
  <c r="C11" i="3"/>
  <c r="A27" i="3"/>
  <c r="D6" i="3"/>
  <c r="C19" i="2"/>
  <c r="B19" i="2"/>
  <c r="C18" i="2"/>
  <c r="B18" i="2"/>
  <c r="A18" i="2"/>
  <c r="C17" i="2"/>
  <c r="C16" i="2"/>
  <c r="A16" i="2"/>
  <c r="C15" i="2"/>
  <c r="B15" i="2"/>
  <c r="A15" i="2"/>
  <c r="C14" i="2"/>
  <c r="B14" i="2"/>
  <c r="C13" i="2"/>
  <c r="B13" i="2"/>
  <c r="A13" i="2"/>
  <c r="E6" i="2"/>
  <c r="A29" i="3"/>
  <c r="A28" i="3"/>
</calcChain>
</file>

<file path=xl/sharedStrings.xml><?xml version="1.0" encoding="utf-8"?>
<sst xmlns="http://schemas.openxmlformats.org/spreadsheetml/2006/main" count="299" uniqueCount="239">
  <si>
    <t>DIRECCIONAMIENTO ESTRATÉGICO INSTITUCIONAL</t>
  </si>
  <si>
    <t>Código:</t>
  </si>
  <si>
    <t xml:space="preserve">versión: </t>
  </si>
  <si>
    <t>HOJA DE VIDA DEL INDICADOR</t>
  </si>
  <si>
    <t xml:space="preserve">Fecha: </t>
  </si>
  <si>
    <t>Página</t>
  </si>
  <si>
    <t>NOMBRE DEL INDICADOR</t>
  </si>
  <si>
    <t>IDENTIFICACIÓN</t>
  </si>
  <si>
    <t>Gestión para el mejoramiento del Servicio a la Ciudadanía</t>
  </si>
  <si>
    <t>OBJETIVO DEL INDICADOR</t>
  </si>
  <si>
    <t>RESPONSABLE DE DILIGENCIAMIENTO</t>
  </si>
  <si>
    <t>PERIODO REPORTADO</t>
  </si>
  <si>
    <t>FECHA DE REPORTE</t>
  </si>
  <si>
    <t>FUENTE DE INFORMACIÓN</t>
  </si>
  <si>
    <t>SEGUIMIENTO</t>
  </si>
  <si>
    <t>COMPONENTE</t>
  </si>
  <si>
    <t>VARIABLES</t>
  </si>
  <si>
    <t>Ene.</t>
  </si>
  <si>
    <t>feb.</t>
  </si>
  <si>
    <t>mar.</t>
  </si>
  <si>
    <t>abr.</t>
  </si>
  <si>
    <t>may.</t>
  </si>
  <si>
    <t>jun.</t>
  </si>
  <si>
    <t>jul.</t>
  </si>
  <si>
    <t>ago.</t>
  </si>
  <si>
    <t>sept.</t>
  </si>
  <si>
    <t>oct.</t>
  </si>
  <si>
    <t>nov.</t>
  </si>
  <si>
    <t>dic.</t>
  </si>
  <si>
    <t>Medir la gestión del proceso en términos de oportunidad y satisfacción de la ciudadanía, con el fin de dar bases para actuar en pro del mejoramiento en la prestación del servicio y atención de peticiones virtual y presencialmente.</t>
  </si>
  <si>
    <t>RESPONSABLE DEL ANÁLISIS</t>
  </si>
  <si>
    <t>PROCESO AL QUE APORTA</t>
  </si>
  <si>
    <t>ES - Gestión del Servicio a la ciudadanía</t>
  </si>
  <si>
    <t>OBJETIVO ESTRATÉGICO AL QUE APORTA</t>
  </si>
  <si>
    <t>RESULTADOS</t>
  </si>
  <si>
    <t>7. Implementar un modelo de gestión que facilite la articulación de los procesos institucionales, alineándolos a la misión del Idartes y las demandas de la ciudadanía y del sector.</t>
  </si>
  <si>
    <t>COMPONENTES</t>
  </si>
  <si>
    <t>PROYECTO AL QUE APORTA</t>
  </si>
  <si>
    <t>ene.</t>
  </si>
  <si>
    <t>sep.</t>
  </si>
  <si>
    <t>998 - Fortalecimiento de la gestión institucional, comunicaciones  y servicio al ciudadano</t>
  </si>
  <si>
    <t>PERIODICIDAD DE REPORTE</t>
  </si>
  <si>
    <t>Trimestral</t>
  </si>
  <si>
    <t>DESCRIPCIÓN</t>
  </si>
  <si>
    <t>EJE</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</si>
  <si>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</si>
  <si>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</si>
  <si>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</si>
  <si>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</si>
  <si>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</si>
  <si>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</si>
  <si>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Unidades de médida</t>
  </si>
  <si>
    <t>Periodicidad</t>
  </si>
  <si>
    <t xml:space="preserve">Tipo de Acción </t>
  </si>
  <si>
    <t>Tipo de indicador</t>
  </si>
  <si>
    <t>Tipo de medición</t>
  </si>
  <si>
    <t>a</t>
  </si>
  <si>
    <t>Asistencias</t>
  </si>
  <si>
    <t>Mesual</t>
  </si>
  <si>
    <t>Número</t>
  </si>
  <si>
    <t>Acción Correctiva</t>
  </si>
  <si>
    <t>Promedio de días hábiles de respuesta</t>
  </si>
  <si>
    <t>b/a</t>
  </si>
  <si>
    <t>Días</t>
  </si>
  <si>
    <t>Insumos</t>
  </si>
  <si>
    <t>b</t>
  </si>
  <si>
    <t>Economía</t>
  </si>
  <si>
    <t>1.2 Oportunidad (atenciones demoradas)</t>
  </si>
  <si>
    <t xml:space="preserve">Conocer el porcentaje de peticiones (PQRS) atendidas en un tiempo superior al promedio del sector, con el fin de mejorar la oportunidad de respuesta. </t>
  </si>
  <si>
    <t>Actividades de formación</t>
  </si>
  <si>
    <t>c</t>
  </si>
  <si>
    <t>Cantidad de peticiones atendidas en tiempo superior al promedio (10 días)</t>
  </si>
  <si>
    <t>%</t>
  </si>
  <si>
    <t>2. SATISFACCIÓN DE LA CIUDADANIA FRENTE A LA ATENCIÓN DE SUS PETICIONES</t>
  </si>
  <si>
    <t>Acción Preventiva</t>
  </si>
  <si>
    <t>Procesos</t>
  </si>
  <si>
    <t>Eficiencia</t>
  </si>
  <si>
    <t>Seguidores</t>
  </si>
  <si>
    <t>Semestral</t>
  </si>
  <si>
    <t>Oportunidad de Mejora</t>
  </si>
  <si>
    <t>2.1 Satisfacción frente a la atención virtual</t>
  </si>
  <si>
    <t>Productos</t>
  </si>
  <si>
    <t>Eficacia</t>
  </si>
  <si>
    <t>Hora</t>
  </si>
  <si>
    <t>Conocer el porcentaje de encuestas en las que los ciudadanos califican como regular o mala la atención a sus peticiones mediante el canal virtual, con el fin de emprender acciones que lo reduzcan.</t>
  </si>
  <si>
    <t>No requiere acción</t>
  </si>
  <si>
    <t>Resultados</t>
  </si>
  <si>
    <t>Fase desarrollo de software</t>
  </si>
  <si>
    <t>Impactos</t>
  </si>
  <si>
    <t xml:space="preserve">Indice de satisfacción </t>
  </si>
  <si>
    <t>Porcentaje</t>
  </si>
  <si>
    <t>Dimensiones</t>
  </si>
  <si>
    <t>Políticas</t>
  </si>
  <si>
    <t>2.2 Satisfacción frente a latención presencial</t>
  </si>
  <si>
    <t>Objetivo Estratégico</t>
  </si>
  <si>
    <t>Conocer el porcentaje de encuestas en las que los ciudadanos califican como regular o mala la atención a sus peticiones mediante el canal presencial, con el fin de emprender acciones que lo reduzcan.</t>
  </si>
  <si>
    <t xml:space="preserve">Proceso Institucional </t>
  </si>
  <si>
    <t>RANGOS DE DESEMPEÑO</t>
  </si>
  <si>
    <t>Proyectos</t>
  </si>
  <si>
    <t>Talento Humano</t>
  </si>
  <si>
    <t>Planeación Institucional</t>
  </si>
  <si>
    <r>
      <t>1.</t>
    </r>
    <r>
      <rPr>
        <sz val="7"/>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</si>
  <si>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DESEMPEÑO</t>
  </si>
  <si>
    <t xml:space="preserve">Sobresaliente </t>
  </si>
  <si>
    <t>Satisfactorio</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</si>
  <si>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</si>
  <si>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</si>
  <si>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</si>
  <si>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</si>
  <si>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</si>
  <si>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Insuficiente</t>
  </si>
  <si>
    <t>TRIMESTRE I</t>
  </si>
  <si>
    <t>DEFINICIONES CONCEPTUALES</t>
  </si>
  <si>
    <t>TRIMESTRE II</t>
  </si>
  <si>
    <t>TRIMESTRE III</t>
  </si>
  <si>
    <t>ES - Gestión de Tecnologías de la Información y las Comunicaciones</t>
  </si>
  <si>
    <t>985 - Emprendimiento artístico y empleo del artista</t>
  </si>
  <si>
    <t>Gestión con valores para resultados</t>
  </si>
  <si>
    <t>Talento humano</t>
  </si>
  <si>
    <r>
      <t>3.</t>
    </r>
    <r>
      <rPr>
        <sz val="7"/>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</si>
  <si>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</si>
  <si>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</si>
  <si>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TRIMESTRE IV</t>
  </si>
  <si>
    <t>¿Requiere?</t>
  </si>
  <si>
    <t>Evaluación de resultados</t>
  </si>
  <si>
    <t>Integridad</t>
  </si>
  <si>
    <r>
      <t>4.</t>
    </r>
    <r>
      <rPr>
        <sz val="7"/>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</si>
  <si>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TIPO </t>
  </si>
  <si>
    <t>996 - Integración entre el arte, la cultura científica, la tecnología y la ciudad</t>
  </si>
  <si>
    <t xml:space="preserve">Información y Comunicación </t>
  </si>
  <si>
    <t>Transparencia, acceso a la información pública y lucha contra la corrupción</t>
  </si>
  <si>
    <r>
      <t>5.</t>
    </r>
    <r>
      <rPr>
        <sz val="7"/>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</si>
  <si>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</si>
  <si>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</si>
  <si>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</si>
  <si>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</si>
  <si>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</si>
  <si>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</si>
  <si>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</si>
  <si>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</si>
  <si>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</si>
  <si>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</si>
  <si>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</si>
  <si>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</si>
  <si>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x ≤ 10</t>
  </si>
  <si>
    <t>MI - Gestión integral de espacios culturales</t>
  </si>
  <si>
    <t>1010 - Construcción y sostenimiento de la infraestructura para las Artes</t>
  </si>
  <si>
    <t>Racionalización de trámites</t>
  </si>
  <si>
    <t>10&lt;x&lt;15</t>
  </si>
  <si>
    <t>15 ≤ x</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</si>
  <si>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</si>
  <si>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</si>
  <si>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</si>
  <si>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</si>
  <si>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</si>
  <si>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</si>
  <si>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</si>
  <si>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</si>
  <si>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</si>
  <si>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</si>
  <si>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</si>
  <si>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</si>
  <si>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</si>
  <si>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</si>
  <si>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</si>
  <si>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</si>
  <si>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</si>
  <si>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</si>
  <si>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</si>
  <si>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</si>
  <si>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</si>
  <si>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x ≤ 2%</t>
  </si>
  <si>
    <t>14% ≤ x</t>
  </si>
  <si>
    <t>x ≤ 12%</t>
  </si>
  <si>
    <t>12% &lt;x&lt;18%</t>
  </si>
  <si>
    <t>18% ≤ x</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</si>
  <si>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</si>
  <si>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</si>
  <si>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</si>
  <si>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</si>
  <si>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</si>
  <si>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</si>
  <si>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</si>
  <si>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</si>
  <si>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</si>
  <si>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</si>
  <si>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</si>
  <si>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</si>
  <si>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</si>
  <si>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</si>
  <si>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</si>
  <si>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</si>
  <si>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</si>
  <si>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</si>
  <si>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</si>
  <si>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</si>
  <si>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</si>
  <si>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</si>
  <si>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</si>
  <si>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</si>
  <si>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</si>
  <si>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EXPLICACIÓN</t>
  </si>
  <si>
    <t>Área de Mantenimiento</t>
  </si>
  <si>
    <t>Área de Presupuesto</t>
  </si>
  <si>
    <t>Área de Servicios Generales</t>
  </si>
  <si>
    <t>Área de Tesorería</t>
  </si>
  <si>
    <t>Área de TIC</t>
  </si>
  <si>
    <t>Cantidad total de peticiones atendidas en el mes</t>
  </si>
  <si>
    <t>Sumatoria de los días que tomó atender las peticiones</t>
  </si>
  <si>
    <t>2%&lt;x&lt;14%</t>
  </si>
  <si>
    <t>Viviana Ortiz Bernal</t>
  </si>
  <si>
    <t>Base de datos derechos de petición, SDQS  y encuestas de percepción del servicio</t>
  </si>
  <si>
    <t>Cantidad de encuestas de satifacción realizadas virtualmente</t>
  </si>
  <si>
    <t>Cantidad de encuestas con respuesta regular y mala</t>
  </si>
  <si>
    <t>Cantidad de encuestas de satifacción realizadas en puntos presenciales</t>
  </si>
  <si>
    <t>3. RACIONALIZACIÓN DE TRÁMITES</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</si>
  <si>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</si>
  <si>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</si>
  <si>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Cantidad de trámites y Otros procedimientos administrativos (OPAS) idetificados en el inventario de trámites.</t>
  </si>
  <si>
    <t>N/A</t>
  </si>
  <si>
    <t>%  de trámites y OPAS gestionados en el SUIT</t>
  </si>
  <si>
    <t xml:space="preserve">Fecha:  </t>
  </si>
  <si>
    <t>Versión:</t>
  </si>
  <si>
    <t>LECTURA E INTERPRETACIÓN DE LOS RESULTADOS</t>
  </si>
  <si>
    <t>ACCIÓN DE MEJORAMIENTO</t>
  </si>
  <si>
    <t>INDICADOR</t>
  </si>
  <si>
    <t>LINEA BASE 2018</t>
  </si>
  <si>
    <t>% peticiones atendidas en más de 10 días</t>
  </si>
  <si>
    <t>c/a</t>
  </si>
  <si>
    <t xml:space="preserve">3.1 Trámites y Opas </t>
  </si>
  <si>
    <t>% de encuestas  presenciales (insatisfacción)</t>
  </si>
  <si>
    <t>% de encuestas virtuales (insatisfacción)</t>
  </si>
  <si>
    <t>n.a</t>
  </si>
  <si>
    <t>Código: 2ES-GSC-IND-01</t>
  </si>
  <si>
    <t>1er trimestre 2019</t>
  </si>
  <si>
    <t>Con el propósito de generar alertas que impidan el vencimiento de los términos en la normatividad vigente para dar respuesta de fondo a los derechos de petición que 
ingresan a la entidad,el área de Servicio al ciudadano trabajó en la estrategia de seguimiento y alertas a las distintas dependencias, es por ello que cada vez disminuye el número de días en trámite de las peticiones asignadas al Instituto</t>
  </si>
  <si>
    <t>Pese a que la ley 1755 establece que los tiempos de respuesta a los derechos de petición es de 15 días hábiles, el sector cultura historicamente da respuesta en un promedio de 7 días, es así que desde la oficina de Servicio al Ciudadano trabajamos para que cada vez sea menor el número de peticiones que se responden por fuera de dichos términos. Para el primer trimestre estuvimos en un desempeño satisfactorio, sin embargo esperamos que a través de la socialización con cada gestor SDQS, esta situación mejore.</t>
  </si>
  <si>
    <t>El número de encuestas realizadas durante el primer trimestre fue constante y la calificación fue excelentte pues durante los meses de enero y febrero no hubo malas calificaciones, en febrero aumento el porcentaje en 12%, sin embargo las respuestas obedecen a inconformidades de los encuestados frente a la respuesta oportuna del idartes a sus requerimientos</t>
  </si>
  <si>
    <t>El comportamiento es excelente, tan solo un 1% calificó como regular o mala la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</si>
</sst>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_(* #,##0.0_);_(* \(#,##0.0\);_(* &quot;-&quot;??_);_(@_)"/>
  </numFmts>
  <fonts count="17"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10"/>
      <color rgb="FF000000"/>
      <name val="Arial Narrow"/>
      <family val="2"/>
    </font>
    <font>
      <sz val="7"/>
      <name val="Calibri"/>
      <family val="2"/>
    </font>
    <font>
      <sz val="11"/>
      <color rgb="FF000000"/>
      <name val="Calibri"/>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9"/>
      <color rgb="FF000000"/>
      <name val="Arial Narrow"/>
      <family val="2"/>
    </font>
  </fonts>
  <fills count="16">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theme="5" tint="0.79998168889431442"/>
        <bgColor indexed="64"/>
      </patternFill>
    </fill>
    <fill>
      <patternFill patternType="solid">
        <fgColor theme="7" tint="0.79998168889431442"/>
        <bgColor indexed="64"/>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198">
    <xf numFmtId="0" fontId="0" fillId="0" borderId="0" xfId="0" applyFont="1" applyAlignment="1"/>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3" fillId="7"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left" vertical="center"/>
    </xf>
    <xf numFmtId="165" fontId="1" fillId="0" borderId="14" xfId="0" applyNumberFormat="1" applyFont="1" applyBorder="1" applyAlignment="1">
      <alignment horizontal="center" vertical="center"/>
    </xf>
    <xf numFmtId="166" fontId="1" fillId="0" borderId="1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9" fontId="1" fillId="0" borderId="14" xfId="0" applyNumberFormat="1"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6" fillId="0" borderId="0" xfId="0" applyFont="1" applyAlignment="1">
      <alignment vertical="center"/>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14" xfId="0" applyFont="1" applyBorder="1" applyAlignment="1">
      <alignment horizontal="center" vertical="center"/>
    </xf>
    <xf numFmtId="0" fontId="3" fillId="0" borderId="0" xfId="0" applyFont="1" applyAlignment="1">
      <alignment wrapText="1"/>
    </xf>
    <xf numFmtId="0" fontId="1" fillId="0" borderId="0" xfId="0" applyFont="1" applyAlignment="1"/>
    <xf numFmtId="9" fontId="1" fillId="0" borderId="14" xfId="0" applyNumberFormat="1" applyFont="1" applyBorder="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1" fillId="0" borderId="0" xfId="0" applyFont="1" applyAlignment="1">
      <alignment wrapText="1"/>
    </xf>
    <xf numFmtId="0" fontId="13" fillId="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2" fillId="0" borderId="14" xfId="0" applyFont="1" applyBorder="1" applyAlignment="1">
      <alignment horizontal="center" vertical="center"/>
    </xf>
    <xf numFmtId="165" fontId="1" fillId="0" borderId="14" xfId="1" applyNumberFormat="1" applyFont="1" applyBorder="1" applyAlignment="1" applyProtection="1">
      <alignment horizontal="center" vertical="center"/>
    </xf>
    <xf numFmtId="166" fontId="1" fillId="0" borderId="14" xfId="2" applyNumberFormat="1" applyFont="1" applyBorder="1" applyAlignment="1" applyProtection="1">
      <alignment horizontal="center" vertical="center"/>
    </xf>
    <xf numFmtId="9" fontId="1" fillId="0" borderId="14" xfId="0" applyNumberFormat="1" applyFont="1" applyBorder="1" applyAlignment="1" applyProtection="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pplyProtection="1">
      <alignment horizontal="center" vertical="center"/>
    </xf>
    <xf numFmtId="3" fontId="1" fillId="0" borderId="14" xfId="0" applyNumberFormat="1" applyFont="1" applyBorder="1" applyAlignment="1" applyProtection="1">
      <alignment horizontal="center" vertical="center"/>
    </xf>
    <xf numFmtId="1" fontId="1" fillId="0" borderId="14" xfId="0" applyNumberFormat="1" applyFont="1" applyBorder="1" applyAlignment="1" applyProtection="1">
      <alignment horizontal="center" vertical="center"/>
    </xf>
    <xf numFmtId="1" fontId="1" fillId="0" borderId="14" xfId="0" applyNumberFormat="1" applyFont="1" applyBorder="1" applyAlignment="1">
      <alignment horizontal="center" vertical="center"/>
    </xf>
    <xf numFmtId="0" fontId="1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 fillId="0" borderId="34" xfId="0" applyFont="1" applyBorder="1" applyAlignment="1">
      <alignment horizontal="center" vertical="center" wrapText="1"/>
    </xf>
    <xf numFmtId="0" fontId="11" fillId="0" borderId="13" xfId="0" applyFont="1" applyFill="1" applyBorder="1" applyAlignment="1">
      <alignment vertical="top"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 fillId="0" borderId="4" xfId="0" applyFont="1" applyBorder="1" applyAlignment="1">
      <alignment horizontal="left" vertical="center"/>
    </xf>
    <xf numFmtId="0" fontId="0" fillId="0" borderId="0" xfId="0" applyFont="1" applyAlignment="1"/>
    <xf numFmtId="0" fontId="1" fillId="12" borderId="12"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34" xfId="0" applyFont="1" applyFill="1" applyBorder="1" applyAlignment="1">
      <alignment horizontal="left" vertical="center"/>
    </xf>
    <xf numFmtId="0" fontId="3" fillId="7" borderId="12" xfId="0" applyFont="1" applyFill="1" applyBorder="1" applyAlignment="1">
      <alignment horizontal="center" vertical="center" wrapText="1"/>
    </xf>
    <xf numFmtId="2" fontId="8" fillId="13" borderId="11" xfId="0" applyNumberFormat="1" applyFont="1" applyFill="1" applyBorder="1" applyAlignment="1">
      <alignment horizontal="center" vertical="center"/>
    </xf>
    <xf numFmtId="2" fontId="8" fillId="14" borderId="11" xfId="0" applyNumberFormat="1" applyFont="1" applyFill="1" applyBorder="1" applyAlignment="1">
      <alignment horizontal="center" vertical="center"/>
    </xf>
    <xf numFmtId="2" fontId="8" fillId="15" borderId="11" xfId="0" applyNumberFormat="1" applyFont="1" applyFill="1" applyBorder="1" applyAlignment="1">
      <alignment horizontal="center" vertical="center"/>
    </xf>
    <xf numFmtId="2" fontId="16" fillId="8" borderId="11" xfId="0" applyNumberFormat="1" applyFont="1" applyFill="1" applyBorder="1" applyAlignment="1">
      <alignment horizontal="center" vertical="center" wrapText="1"/>
    </xf>
    <xf numFmtId="0" fontId="6" fillId="8" borderId="11" xfId="0" applyFont="1" applyFill="1" applyBorder="1" applyAlignment="1">
      <alignment horizontal="center" vertical="center"/>
    </xf>
    <xf numFmtId="0" fontId="3" fillId="7"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167" fontId="1" fillId="11" borderId="4" xfId="1" applyNumberFormat="1" applyFont="1" applyFill="1" applyBorder="1" applyAlignment="1">
      <alignment horizontal="right" vertical="center"/>
    </xf>
    <xf numFmtId="9" fontId="6" fillId="11" borderId="4" xfId="0" applyNumberFormat="1" applyFont="1" applyFill="1" applyBorder="1" applyAlignment="1">
      <alignment horizontal="right" vertical="center"/>
    </xf>
    <xf numFmtId="9" fontId="1" fillId="11" borderId="4" xfId="0" applyNumberFormat="1" applyFont="1" applyFill="1" applyBorder="1" applyAlignment="1">
      <alignment horizontal="right" vertical="center"/>
    </xf>
    <xf numFmtId="0" fontId="1" fillId="0" borderId="3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38" xfId="0" applyFont="1" applyBorder="1" applyAlignment="1">
      <alignment horizontal="left" vertical="center" wrapText="1"/>
    </xf>
    <xf numFmtId="0" fontId="11" fillId="4" borderId="4" xfId="0" applyFont="1" applyFill="1" applyBorder="1" applyAlignment="1">
      <alignment horizontal="left" vertical="center" wrapText="1"/>
    </xf>
    <xf numFmtId="0" fontId="12" fillId="0" borderId="5" xfId="0" applyFont="1" applyBorder="1" applyAlignment="1">
      <alignment wrapText="1"/>
    </xf>
    <xf numFmtId="0" fontId="12" fillId="0" borderId="6" xfId="0" applyFont="1" applyBorder="1" applyAlignment="1">
      <alignment wrapText="1"/>
    </xf>
    <xf numFmtId="0" fontId="14" fillId="2" borderId="4" xfId="0" applyFont="1" applyFill="1" applyBorder="1" applyAlignment="1">
      <alignment horizontal="center" vertical="center" wrapText="1"/>
    </xf>
    <xf numFmtId="0" fontId="12" fillId="0" borderId="17" xfId="0" applyFont="1" applyBorder="1" applyAlignment="1">
      <alignment wrapText="1"/>
    </xf>
    <xf numFmtId="0" fontId="12" fillId="0" borderId="3" xfId="0" applyFont="1" applyBorder="1" applyAlignment="1">
      <alignment wrapText="1"/>
    </xf>
    <xf numFmtId="0" fontId="11" fillId="0" borderId="9" xfId="0" applyFont="1" applyBorder="1" applyAlignment="1">
      <alignment horizontal="center" wrapText="1"/>
    </xf>
    <xf numFmtId="0" fontId="12" fillId="0" borderId="10" xfId="0" applyFont="1" applyBorder="1" applyAlignment="1">
      <alignment wrapText="1"/>
    </xf>
    <xf numFmtId="0" fontId="11" fillId="0" borderId="34" xfId="0" applyFont="1" applyBorder="1" applyAlignment="1">
      <alignment horizontal="center" wrapText="1"/>
    </xf>
    <xf numFmtId="0" fontId="13" fillId="0" borderId="34" xfId="0" applyFont="1" applyBorder="1" applyAlignment="1">
      <alignment horizontal="center" vertical="center" wrapText="1"/>
    </xf>
    <xf numFmtId="0" fontId="11" fillId="0" borderId="34" xfId="0" applyFont="1" applyBorder="1" applyAlignment="1">
      <alignment horizontal="left" vertical="center" wrapText="1"/>
    </xf>
    <xf numFmtId="0" fontId="13" fillId="2" borderId="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2" fillId="0" borderId="34" xfId="0" applyFont="1" applyFill="1" applyBorder="1" applyAlignment="1">
      <alignment wrapText="1"/>
    </xf>
    <xf numFmtId="0" fontId="12" fillId="0" borderId="34" xfId="0" applyFont="1" applyFill="1" applyBorder="1" applyAlignment="1">
      <alignment vertical="center" wrapText="1"/>
    </xf>
    <xf numFmtId="0" fontId="12" fillId="0" borderId="3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wrapText="1"/>
    </xf>
    <xf numFmtId="0" fontId="11" fillId="0" borderId="4" xfId="0" applyFont="1" applyFill="1" applyBorder="1" applyAlignment="1">
      <alignment horizontal="left" vertical="center" wrapText="1"/>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1" xfId="0" applyFont="1" applyFill="1" applyBorder="1" applyAlignment="1">
      <alignment vertical="center" wrapText="1"/>
    </xf>
    <xf numFmtId="0" fontId="12" fillId="0" borderId="17" xfId="0" applyFont="1" applyFill="1" applyBorder="1" applyAlignment="1">
      <alignment wrapText="1"/>
    </xf>
    <xf numFmtId="0" fontId="12" fillId="0" borderId="3" xfId="0" applyFont="1" applyFill="1" applyBorder="1" applyAlignment="1">
      <alignment wrapText="1"/>
    </xf>
    <xf numFmtId="0" fontId="12" fillId="0" borderId="13" xfId="0" applyFont="1" applyFill="1" applyBorder="1" applyAlignment="1">
      <alignment vertical="top"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2" fillId="0" borderId="15" xfId="0" applyFont="1" applyFill="1" applyBorder="1" applyAlignment="1">
      <alignment wrapText="1"/>
    </xf>
    <xf numFmtId="0" fontId="14" fillId="3" borderId="4" xfId="0" applyFont="1" applyFill="1" applyBorder="1" applyAlignment="1">
      <alignment horizontal="center" vertical="center" wrapText="1"/>
    </xf>
    <xf numFmtId="0" fontId="11" fillId="0" borderId="9" xfId="0" applyFont="1" applyBorder="1" applyAlignment="1">
      <alignment horizontal="left" vertical="center" wrapText="1"/>
    </xf>
    <xf numFmtId="0" fontId="12" fillId="0" borderId="11" xfId="0" applyFont="1" applyBorder="1" applyAlignment="1">
      <alignment wrapText="1"/>
    </xf>
    <xf numFmtId="0" fontId="14" fillId="9"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34"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 fillId="0" borderId="34" xfId="0" applyFont="1" applyBorder="1" applyAlignment="1">
      <alignment horizontal="center" vertical="center" wrapText="1"/>
    </xf>
    <xf numFmtId="0" fontId="6"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3" fillId="2" borderId="9" xfId="0" applyFont="1" applyFill="1" applyBorder="1" applyAlignment="1">
      <alignment horizontal="center" wrapText="1"/>
    </xf>
    <xf numFmtId="0" fontId="4"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1" fillId="4" borderId="1" xfId="0" applyFont="1" applyFill="1" applyBorder="1" applyAlignment="1">
      <alignment horizontal="left" vertical="center"/>
    </xf>
    <xf numFmtId="0" fontId="2" fillId="0" borderId="17" xfId="0" applyFont="1" applyBorder="1"/>
    <xf numFmtId="0" fontId="2" fillId="0" borderId="3" xfId="0" applyFont="1" applyBorder="1"/>
    <xf numFmtId="0" fontId="1" fillId="0" borderId="4" xfId="0" applyFont="1" applyBorder="1" applyAlignment="1">
      <alignment horizontal="left" vertical="center"/>
    </xf>
    <xf numFmtId="0" fontId="1"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1" xfId="0" applyFont="1" applyBorder="1" applyAlignment="1">
      <alignment horizontal="center" vertical="center"/>
    </xf>
    <xf numFmtId="0" fontId="1" fillId="0" borderId="13" xfId="0" applyFont="1" applyBorder="1" applyAlignment="1">
      <alignment horizontal="left" vertical="center" wrapText="1"/>
    </xf>
    <xf numFmtId="0" fontId="2" fillId="0" borderId="12" xfId="0" applyFont="1" applyBorder="1"/>
    <xf numFmtId="0" fontId="2" fillId="0" borderId="15" xfId="0" applyFont="1" applyBorder="1"/>
    <xf numFmtId="0" fontId="4" fillId="3"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 fillId="4" borderId="34" xfId="0" applyFont="1" applyFill="1" applyBorder="1" applyAlignment="1">
      <alignment horizontal="left" vertical="center"/>
    </xf>
    <xf numFmtId="0" fontId="2" fillId="0" borderId="34" xfId="0" applyFont="1" applyBorder="1"/>
    <xf numFmtId="0" fontId="5" fillId="0" borderId="4" xfId="0" applyFont="1" applyBorder="1" applyAlignment="1">
      <alignment horizontal="center" vertical="center" wrapText="1"/>
    </xf>
    <xf numFmtId="0" fontId="4" fillId="3" borderId="34" xfId="0" applyFont="1" applyFill="1" applyBorder="1" applyAlignment="1">
      <alignment horizontal="center" vertical="center" wrapText="1"/>
    </xf>
    <xf numFmtId="0" fontId="1" fillId="4" borderId="34" xfId="0" applyFont="1" applyFill="1" applyBorder="1" applyAlignment="1">
      <alignment horizontal="center" vertical="center"/>
    </xf>
    <xf numFmtId="14" fontId="6" fillId="0" borderId="35" xfId="0" applyNumberFormat="1"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6" fillId="0" borderId="4" xfId="0" applyFont="1" applyBorder="1" applyAlignment="1"/>
    <xf numFmtId="0" fontId="6" fillId="0" borderId="5" xfId="0" applyFont="1" applyBorder="1"/>
    <xf numFmtId="0" fontId="6" fillId="0" borderId="6" xfId="0" applyFont="1" applyBorder="1"/>
    <xf numFmtId="0" fontId="1" fillId="0" borderId="4" xfId="0" applyFont="1" applyFill="1" applyBorder="1" applyAlignment="1">
      <alignment horizontal="left" vertical="center"/>
    </xf>
    <xf numFmtId="0" fontId="2" fillId="0" borderId="6" xfId="0" applyFont="1" applyFill="1" applyBorder="1"/>
    <xf numFmtId="0" fontId="3" fillId="7" borderId="4" xfId="0" applyFont="1" applyFill="1" applyBorder="1" applyAlignment="1">
      <alignment horizontal="center" vertical="center"/>
    </xf>
    <xf numFmtId="0" fontId="3" fillId="7" borderId="34" xfId="0" applyFont="1" applyFill="1" applyBorder="1" applyAlignment="1">
      <alignment horizontal="center" vertical="center"/>
    </xf>
    <xf numFmtId="0" fontId="1" fillId="0" borderId="9" xfId="0" applyFont="1" applyFill="1" applyBorder="1" applyAlignment="1">
      <alignment horizontal="left" vertical="top" wrapText="1"/>
    </xf>
    <xf numFmtId="0" fontId="2" fillId="0" borderId="10" xfId="0" applyFont="1" applyFill="1" applyBorder="1"/>
    <xf numFmtId="0" fontId="2" fillId="0" borderId="11" xfId="0" applyFont="1" applyFill="1" applyBorder="1"/>
    <xf numFmtId="0" fontId="2" fillId="0" borderId="5" xfId="0" applyFont="1" applyFill="1" applyBorder="1" applyAlignment="1">
      <alignment wrapText="1"/>
    </xf>
    <xf numFmtId="0" fontId="2" fillId="0" borderId="6" xfId="0" applyFont="1" applyFill="1" applyBorder="1" applyAlignment="1">
      <alignment wrapText="1"/>
    </xf>
    <xf numFmtId="2" fontId="3" fillId="10" borderId="5" xfId="0" applyNumberFormat="1" applyFont="1" applyFill="1" applyBorder="1" applyAlignment="1">
      <alignment horizontal="center" wrapText="1"/>
    </xf>
    <xf numFmtId="0" fontId="3" fillId="10" borderId="5" xfId="0" applyFont="1" applyFill="1" applyBorder="1" applyAlignment="1">
      <alignment horizontal="center" wrapText="1"/>
    </xf>
    <xf numFmtId="2" fontId="4" fillId="7" borderId="4" xfId="0" applyNumberFormat="1" applyFont="1" applyFill="1" applyBorder="1" applyAlignment="1">
      <alignment horizontal="center"/>
    </xf>
    <xf numFmtId="0" fontId="3" fillId="7"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1" fillId="4" borderId="4" xfId="0" applyFont="1" applyFill="1" applyBorder="1" applyAlignment="1">
      <alignment horizontal="left"/>
    </xf>
    <xf numFmtId="0" fontId="6" fillId="8" borderId="10" xfId="0" applyFont="1" applyFill="1" applyBorder="1" applyAlignment="1">
      <alignment horizontal="center" vertical="center"/>
    </xf>
  </cellXfs>
  <cellStyles count="3">
    <cellStyle name="Millares" xfId="1" builtinId="3"/>
    <cellStyle name="Normal" xfId="0" builtinId="0"/>
    <cellStyle name="Porcentaje" xfId="2" builtinId="5"/>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7C7C"/>
      <color rgb="FFFF7D7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209551</xdr:colOff>
      <xdr:row>0</xdr:row>
      <xdr:rowOff>123825</xdr:rowOff>
    </xdr:from>
    <xdr:ext cx="819149" cy="6667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09551" y="123825"/>
          <a:ext cx="819149"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0150" y="2000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504825</xdr:colOff>
      <xdr:row>0</xdr:row>
      <xdr:rowOff>209550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04825" y="2095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sheetPr>
  <dimension ref="A1:K26"/>
  <sheetViews>
    <sheetView showGridLines="0" topLeftCell="A19" workbookViewId="0">
      <selection activeCell="C19" sqref="C19:C20"/>
    </sheetView>
  </sheetViews>
  <sheetFormatPr baseColWidth="10" defaultColWidth="14.42578125" defaultRowHeight="15" customHeight="1" x14ac:dyDescent="0.3"/>
  <cols>
    <col min="1" max="1" width="17.85546875" style="57" customWidth="1"/>
    <col min="2" max="2" width="20" style="57" customWidth="1"/>
    <col min="3" max="3" width="44.140625" style="57" customWidth="1"/>
    <col min="4" max="4" width="5.140625" style="57" customWidth="1"/>
    <col min="5" max="5" width="22.85546875" style="57" customWidth="1"/>
    <col min="6" max="8" width="11.28515625" style="57" customWidth="1"/>
    <col min="9" max="9" width="13.140625" style="57" customWidth="1"/>
    <col min="10" max="10" width="11.28515625" style="57" customWidth="1"/>
    <col min="11" max="11" width="11.85546875" style="57" customWidth="1"/>
    <col min="12" max="16384" width="14.42578125" style="57"/>
  </cols>
  <sheetData>
    <row r="1" spans="1:11" ht="18.75" customHeight="1" x14ac:dyDescent="0.3">
      <c r="A1" s="106"/>
      <c r="B1" s="107" t="s">
        <v>0</v>
      </c>
      <c r="C1" s="107"/>
      <c r="D1" s="107"/>
      <c r="E1" s="107"/>
      <c r="F1" s="107"/>
      <c r="G1" s="107"/>
      <c r="H1" s="107"/>
      <c r="I1" s="94" t="s">
        <v>233</v>
      </c>
      <c r="J1" s="95"/>
      <c r="K1" s="96"/>
    </row>
    <row r="2" spans="1:11" ht="18.75" customHeight="1" x14ac:dyDescent="0.3">
      <c r="A2" s="106"/>
      <c r="B2" s="107"/>
      <c r="C2" s="107"/>
      <c r="D2" s="107"/>
      <c r="E2" s="107"/>
      <c r="F2" s="107"/>
      <c r="G2" s="107"/>
      <c r="H2" s="107"/>
      <c r="I2" s="94" t="s">
        <v>221</v>
      </c>
      <c r="J2" s="95"/>
      <c r="K2" s="96"/>
    </row>
    <row r="3" spans="1:11" ht="18.75" customHeight="1" x14ac:dyDescent="0.3">
      <c r="A3" s="106"/>
      <c r="B3" s="107" t="s">
        <v>3</v>
      </c>
      <c r="C3" s="107"/>
      <c r="D3" s="107"/>
      <c r="E3" s="107"/>
      <c r="F3" s="107"/>
      <c r="G3" s="107"/>
      <c r="H3" s="107"/>
      <c r="I3" s="94" t="s">
        <v>222</v>
      </c>
      <c r="J3" s="95"/>
      <c r="K3" s="96"/>
    </row>
    <row r="4" spans="1:11" ht="18.75" customHeight="1" x14ac:dyDescent="0.3">
      <c r="A4" s="106"/>
      <c r="B4" s="107"/>
      <c r="C4" s="107"/>
      <c r="D4" s="107"/>
      <c r="E4" s="107"/>
      <c r="F4" s="107"/>
      <c r="G4" s="107"/>
      <c r="H4" s="107"/>
      <c r="I4" s="97" t="s">
        <v>5</v>
      </c>
      <c r="J4" s="95"/>
      <c r="K4" s="96"/>
    </row>
    <row r="5" spans="1:11" ht="7.5" customHeight="1" x14ac:dyDescent="0.3">
      <c r="A5" s="104"/>
      <c r="B5" s="105"/>
      <c r="C5" s="105"/>
      <c r="D5" s="105"/>
      <c r="E5" s="105"/>
      <c r="F5" s="105"/>
      <c r="G5" s="105"/>
      <c r="H5" s="105"/>
      <c r="I5" s="99"/>
      <c r="J5" s="99"/>
      <c r="K5" s="100"/>
    </row>
    <row r="6" spans="1:11" ht="16.5" x14ac:dyDescent="0.3">
      <c r="A6" s="101" t="s">
        <v>7</v>
      </c>
      <c r="B6" s="99"/>
      <c r="C6" s="102"/>
      <c r="D6" s="102"/>
      <c r="E6" s="102"/>
      <c r="F6" s="102"/>
      <c r="G6" s="102"/>
      <c r="H6" s="102"/>
      <c r="I6" s="102"/>
      <c r="J6" s="102"/>
      <c r="K6" s="103"/>
    </row>
    <row r="7" spans="1:11" ht="30" customHeight="1" x14ac:dyDescent="0.3">
      <c r="A7" s="101" t="s">
        <v>6</v>
      </c>
      <c r="B7" s="99"/>
      <c r="C7" s="108" t="s">
        <v>8</v>
      </c>
      <c r="D7" s="108"/>
      <c r="E7" s="108"/>
      <c r="F7" s="108"/>
      <c r="G7" s="108"/>
      <c r="H7" s="108"/>
      <c r="I7" s="108"/>
      <c r="J7" s="108"/>
      <c r="K7" s="108"/>
    </row>
    <row r="8" spans="1:11" ht="30" customHeight="1" x14ac:dyDescent="0.3">
      <c r="A8" s="109" t="s">
        <v>9</v>
      </c>
      <c r="B8" s="100"/>
      <c r="C8" s="127" t="s">
        <v>29</v>
      </c>
      <c r="D8" s="105"/>
      <c r="E8" s="105"/>
      <c r="F8" s="105"/>
      <c r="G8" s="105"/>
      <c r="H8" s="105"/>
      <c r="I8" s="105"/>
      <c r="J8" s="105"/>
      <c r="K8" s="128"/>
    </row>
    <row r="9" spans="1:11" ht="30" customHeight="1" x14ac:dyDescent="0.3">
      <c r="A9" s="109" t="s">
        <v>31</v>
      </c>
      <c r="B9" s="100"/>
      <c r="C9" s="98" t="s">
        <v>32</v>
      </c>
      <c r="D9" s="99"/>
      <c r="E9" s="99"/>
      <c r="F9" s="99"/>
      <c r="G9" s="99"/>
      <c r="H9" s="99"/>
      <c r="I9" s="99"/>
      <c r="J9" s="99"/>
      <c r="K9" s="100"/>
    </row>
    <row r="10" spans="1:11" ht="30" customHeight="1" x14ac:dyDescent="0.3">
      <c r="A10" s="109" t="s">
        <v>33</v>
      </c>
      <c r="B10" s="100"/>
      <c r="C10" s="98" t="s">
        <v>35</v>
      </c>
      <c r="D10" s="99"/>
      <c r="E10" s="99"/>
      <c r="F10" s="99"/>
      <c r="G10" s="99"/>
      <c r="H10" s="99"/>
      <c r="I10" s="99"/>
      <c r="J10" s="99"/>
      <c r="K10" s="100"/>
    </row>
    <row r="11" spans="1:11" ht="16.5" x14ac:dyDescent="0.3">
      <c r="A11" s="132"/>
      <c r="B11" s="99"/>
      <c r="C11" s="99"/>
      <c r="D11" s="99"/>
      <c r="E11" s="99"/>
      <c r="F11" s="99"/>
      <c r="G11" s="99"/>
      <c r="H11" s="99"/>
      <c r="I11" s="99"/>
      <c r="J11" s="99"/>
      <c r="K11" s="100"/>
    </row>
    <row r="12" spans="1:11" ht="30" customHeight="1" x14ac:dyDescent="0.3">
      <c r="A12" s="109" t="s">
        <v>37</v>
      </c>
      <c r="B12" s="99"/>
      <c r="C12" s="98" t="s">
        <v>40</v>
      </c>
      <c r="D12" s="99"/>
      <c r="E12" s="100"/>
      <c r="F12" s="109" t="s">
        <v>41</v>
      </c>
      <c r="G12" s="99"/>
      <c r="H12" s="130" t="s">
        <v>42</v>
      </c>
      <c r="I12" s="99"/>
      <c r="J12" s="99"/>
      <c r="K12" s="100"/>
    </row>
    <row r="13" spans="1:11" ht="16.5" customHeight="1" x14ac:dyDescent="0.3">
      <c r="A13" s="131"/>
      <c r="B13" s="99"/>
      <c r="C13" s="99"/>
      <c r="D13" s="99"/>
      <c r="E13" s="99"/>
      <c r="F13" s="99"/>
      <c r="G13" s="99"/>
      <c r="H13" s="99"/>
      <c r="I13" s="99"/>
      <c r="J13" s="99"/>
      <c r="K13" s="100"/>
    </row>
    <row r="14" spans="1:11" ht="21" customHeight="1" x14ac:dyDescent="0.3">
      <c r="A14" s="109" t="s">
        <v>43</v>
      </c>
      <c r="B14" s="99"/>
      <c r="C14" s="99"/>
      <c r="D14" s="99"/>
      <c r="E14" s="99"/>
      <c r="F14" s="99"/>
      <c r="G14" s="99"/>
      <c r="H14" s="99"/>
      <c r="I14" s="99"/>
      <c r="J14" s="99"/>
      <c r="K14" s="100"/>
    </row>
    <row r="15" spans="1:11" ht="33" customHeight="1" x14ac:dyDescent="0.3">
      <c r="A15" s="58" t="s">
        <v>44</v>
      </c>
      <c r="B15" s="58" t="s">
        <v>15</v>
      </c>
      <c r="C15" s="58" t="s">
        <v>43</v>
      </c>
      <c r="D15" s="126" t="s">
        <v>16</v>
      </c>
      <c r="E15" s="99"/>
      <c r="F15" s="99"/>
      <c r="G15" s="100"/>
      <c r="H15" s="59" t="s">
        <v>45</v>
      </c>
      <c r="I15" s="129" t="s">
        <v>46</v>
      </c>
      <c r="J15" s="100"/>
      <c r="K15" s="60" t="s">
        <v>47</v>
      </c>
    </row>
    <row r="16" spans="1:11" ht="51.75" customHeight="1" x14ac:dyDescent="0.3">
      <c r="A16" s="124" t="s">
        <v>48</v>
      </c>
      <c r="B16" s="123" t="s">
        <v>49</v>
      </c>
      <c r="C16" s="122" t="s">
        <v>50</v>
      </c>
      <c r="D16" s="61" t="s">
        <v>56</v>
      </c>
      <c r="E16" s="116" t="s">
        <v>207</v>
      </c>
      <c r="F16" s="117"/>
      <c r="G16" s="117"/>
      <c r="H16" s="61" t="s">
        <v>59</v>
      </c>
      <c r="I16" s="114" t="s">
        <v>61</v>
      </c>
      <c r="J16" s="114" t="s">
        <v>62</v>
      </c>
      <c r="K16" s="114" t="s">
        <v>63</v>
      </c>
    </row>
    <row r="17" spans="1:11" ht="51.75" customHeight="1" x14ac:dyDescent="0.3">
      <c r="A17" s="125"/>
      <c r="B17" s="115"/>
      <c r="C17" s="115"/>
      <c r="D17" s="61" t="s">
        <v>65</v>
      </c>
      <c r="E17" s="116" t="s">
        <v>208</v>
      </c>
      <c r="F17" s="117"/>
      <c r="G17" s="118"/>
      <c r="H17" s="61" t="s">
        <v>63</v>
      </c>
      <c r="I17" s="115"/>
      <c r="J17" s="115"/>
      <c r="K17" s="115"/>
    </row>
    <row r="18" spans="1:11" ht="51.75" customHeight="1" x14ac:dyDescent="0.3">
      <c r="A18" s="125"/>
      <c r="B18" s="73" t="s">
        <v>67</v>
      </c>
      <c r="C18" s="75" t="s">
        <v>68</v>
      </c>
      <c r="D18" s="72" t="s">
        <v>70</v>
      </c>
      <c r="E18" s="119" t="s">
        <v>71</v>
      </c>
      <c r="F18" s="120"/>
      <c r="G18" s="121"/>
      <c r="H18" s="72" t="s">
        <v>59</v>
      </c>
      <c r="I18" s="90" t="s">
        <v>227</v>
      </c>
      <c r="J18" s="90" t="s">
        <v>228</v>
      </c>
      <c r="K18" s="72" t="s">
        <v>72</v>
      </c>
    </row>
    <row r="19" spans="1:11" ht="51.75" customHeight="1" x14ac:dyDescent="0.3">
      <c r="A19" s="135" t="s">
        <v>73</v>
      </c>
      <c r="B19" s="134" t="s">
        <v>80</v>
      </c>
      <c r="C19" s="112" t="s">
        <v>84</v>
      </c>
      <c r="D19" s="76" t="s">
        <v>56</v>
      </c>
      <c r="E19" s="112" t="s">
        <v>212</v>
      </c>
      <c r="F19" s="111"/>
      <c r="G19" s="111"/>
      <c r="H19" s="76" t="s">
        <v>59</v>
      </c>
      <c r="I19" s="110" t="s">
        <v>231</v>
      </c>
      <c r="J19" s="110" t="s">
        <v>62</v>
      </c>
      <c r="K19" s="113" t="s">
        <v>72</v>
      </c>
    </row>
    <row r="20" spans="1:11" ht="51.75" customHeight="1" x14ac:dyDescent="0.3">
      <c r="A20" s="111"/>
      <c r="B20" s="111"/>
      <c r="C20" s="112"/>
      <c r="D20" s="76" t="s">
        <v>65</v>
      </c>
      <c r="E20" s="112" t="s">
        <v>213</v>
      </c>
      <c r="F20" s="111"/>
      <c r="G20" s="111"/>
      <c r="H20" s="76" t="s">
        <v>59</v>
      </c>
      <c r="I20" s="111"/>
      <c r="J20" s="111"/>
      <c r="K20" s="111"/>
    </row>
    <row r="21" spans="1:11" ht="51.75" customHeight="1" x14ac:dyDescent="0.3">
      <c r="A21" s="111"/>
      <c r="B21" s="134" t="s">
        <v>93</v>
      </c>
      <c r="C21" s="112" t="s">
        <v>95</v>
      </c>
      <c r="D21" s="76" t="s">
        <v>56</v>
      </c>
      <c r="E21" s="112" t="s">
        <v>214</v>
      </c>
      <c r="F21" s="111"/>
      <c r="G21" s="111"/>
      <c r="H21" s="76" t="s">
        <v>59</v>
      </c>
      <c r="I21" s="110" t="s">
        <v>230</v>
      </c>
      <c r="J21" s="110" t="s">
        <v>62</v>
      </c>
      <c r="K21" s="113" t="s">
        <v>72</v>
      </c>
    </row>
    <row r="22" spans="1:11" ht="51.75" customHeight="1" x14ac:dyDescent="0.3">
      <c r="A22" s="111"/>
      <c r="B22" s="111"/>
      <c r="C22" s="112"/>
      <c r="D22" s="76" t="s">
        <v>65</v>
      </c>
      <c r="E22" s="112" t="s">
        <v>213</v>
      </c>
      <c r="F22" s="111"/>
      <c r="G22" s="111"/>
      <c r="H22" s="76" t="s">
        <v>59</v>
      </c>
      <c r="I22" s="111"/>
      <c r="J22" s="111"/>
      <c r="K22" s="111"/>
    </row>
    <row r="23" spans="1:11" ht="51.75" customHeight="1" x14ac:dyDescent="0.3">
      <c r="A23" s="139" t="s">
        <v>215</v>
      </c>
      <c r="B23" s="139" t="s">
        <v>229</v>
      </c>
      <c r="C23" s="139" t="s">
        <v>216</v>
      </c>
      <c r="D23" s="77" t="s">
        <v>56</v>
      </c>
      <c r="E23" s="136" t="s">
        <v>217</v>
      </c>
      <c r="F23" s="137"/>
      <c r="G23" s="138"/>
      <c r="H23" s="76" t="s">
        <v>59</v>
      </c>
      <c r="I23" s="140" t="s">
        <v>220</v>
      </c>
      <c r="J23" s="110" t="s">
        <v>62</v>
      </c>
      <c r="K23" s="140" t="s">
        <v>72</v>
      </c>
    </row>
    <row r="24" spans="1:11" ht="49.5" customHeight="1" x14ac:dyDescent="0.3">
      <c r="A24" s="139"/>
      <c r="B24" s="139"/>
      <c r="C24" s="139"/>
      <c r="D24" s="74" t="s">
        <v>65</v>
      </c>
      <c r="E24" s="136" t="s">
        <v>218</v>
      </c>
      <c r="F24" s="137"/>
      <c r="G24" s="138"/>
      <c r="H24" s="76" t="s">
        <v>59</v>
      </c>
      <c r="I24" s="141"/>
      <c r="J24" s="111"/>
      <c r="K24" s="141"/>
    </row>
    <row r="25" spans="1:11" ht="16.5" x14ac:dyDescent="0.3">
      <c r="A25" s="142" t="s">
        <v>112</v>
      </c>
      <c r="B25" s="105"/>
      <c r="C25" s="105"/>
      <c r="D25" s="105"/>
      <c r="E25" s="105"/>
      <c r="F25" s="105"/>
      <c r="G25" s="105"/>
      <c r="H25" s="105"/>
      <c r="I25" s="105"/>
      <c r="J25" s="105"/>
      <c r="K25" s="128"/>
    </row>
    <row r="26" spans="1:11" ht="60" customHeight="1" x14ac:dyDescent="0.3">
      <c r="A26" s="133" t="s">
        <v>219</v>
      </c>
      <c r="B26" s="99"/>
      <c r="C26" s="99"/>
      <c r="D26" s="99"/>
      <c r="E26" s="99"/>
      <c r="F26" s="99"/>
      <c r="G26" s="99"/>
      <c r="H26" s="99"/>
      <c r="I26" s="99"/>
      <c r="J26" s="99"/>
      <c r="K26" s="100"/>
    </row>
  </sheetData>
  <mergeCells count="60">
    <mergeCell ref="A26:K26"/>
    <mergeCell ref="B21:B22"/>
    <mergeCell ref="B19:B20"/>
    <mergeCell ref="C19:C20"/>
    <mergeCell ref="C21:C22"/>
    <mergeCell ref="A19:A22"/>
    <mergeCell ref="E24:G24"/>
    <mergeCell ref="A23:A24"/>
    <mergeCell ref="B23:B24"/>
    <mergeCell ref="C23:C24"/>
    <mergeCell ref="E23:G23"/>
    <mergeCell ref="I23:I24"/>
    <mergeCell ref="J23:J24"/>
    <mergeCell ref="K23:K24"/>
    <mergeCell ref="A25:K25"/>
    <mergeCell ref="K21:K22"/>
    <mergeCell ref="C16:C17"/>
    <mergeCell ref="B16:B17"/>
    <mergeCell ref="A16:A18"/>
    <mergeCell ref="A9:B9"/>
    <mergeCell ref="C9:K9"/>
    <mergeCell ref="K16:K17"/>
    <mergeCell ref="E16:G16"/>
    <mergeCell ref="D15:G15"/>
    <mergeCell ref="A12:B12"/>
    <mergeCell ref="I15:J15"/>
    <mergeCell ref="H12:K12"/>
    <mergeCell ref="A13:K13"/>
    <mergeCell ref="A11:K11"/>
    <mergeCell ref="I21:I22"/>
    <mergeCell ref="E22:G22"/>
    <mergeCell ref="K19:K20"/>
    <mergeCell ref="F12:G12"/>
    <mergeCell ref="C12:E12"/>
    <mergeCell ref="A14:K14"/>
    <mergeCell ref="J21:J22"/>
    <mergeCell ref="J19:J20"/>
    <mergeCell ref="I19:I20"/>
    <mergeCell ref="E19:G19"/>
    <mergeCell ref="E20:G20"/>
    <mergeCell ref="E21:G21"/>
    <mergeCell ref="I16:I17"/>
    <mergeCell ref="E17:G17"/>
    <mergeCell ref="E18:G18"/>
    <mergeCell ref="J16:J17"/>
    <mergeCell ref="I1:K1"/>
    <mergeCell ref="I2:K2"/>
    <mergeCell ref="I3:K3"/>
    <mergeCell ref="I4:K4"/>
    <mergeCell ref="C10:K10"/>
    <mergeCell ref="A6:K6"/>
    <mergeCell ref="A5:K5"/>
    <mergeCell ref="A1:A4"/>
    <mergeCell ref="B1:H2"/>
    <mergeCell ref="B3:H4"/>
    <mergeCell ref="C7:K7"/>
    <mergeCell ref="A7:B7"/>
    <mergeCell ref="A10:B10"/>
    <mergeCell ref="A8:B8"/>
    <mergeCell ref="C8:K8"/>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Q21"/>
  <sheetViews>
    <sheetView showGridLines="0" tabSelected="1" topLeftCell="A8" workbookViewId="0">
      <selection activeCell="E21" sqref="E21"/>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6" ht="18.75" customHeight="1" x14ac:dyDescent="0.25">
      <c r="A1" s="152"/>
      <c r="B1" s="153"/>
      <c r="C1" s="149"/>
      <c r="D1" s="160" t="s">
        <v>0</v>
      </c>
      <c r="E1" s="153"/>
      <c r="F1" s="153"/>
      <c r="G1" s="153"/>
      <c r="H1" s="153"/>
      <c r="I1" s="153"/>
      <c r="J1" s="153"/>
      <c r="K1" s="149"/>
      <c r="L1" s="150" t="s">
        <v>1</v>
      </c>
      <c r="M1" s="144"/>
      <c r="N1" s="144"/>
      <c r="O1" s="145"/>
    </row>
    <row r="2" spans="1:16" ht="18.75" customHeight="1" x14ac:dyDescent="0.25">
      <c r="A2" s="154"/>
      <c r="B2" s="155"/>
      <c r="C2" s="156"/>
      <c r="D2" s="157"/>
      <c r="E2" s="158"/>
      <c r="F2" s="158"/>
      <c r="G2" s="158"/>
      <c r="H2" s="158"/>
      <c r="I2" s="158"/>
      <c r="J2" s="158"/>
      <c r="K2" s="159"/>
      <c r="L2" s="150" t="s">
        <v>2</v>
      </c>
      <c r="M2" s="144"/>
      <c r="N2" s="144"/>
      <c r="O2" s="145"/>
    </row>
    <row r="3" spans="1:16" ht="18.75" customHeight="1" x14ac:dyDescent="0.25">
      <c r="A3" s="154"/>
      <c r="B3" s="155"/>
      <c r="C3" s="156"/>
      <c r="D3" s="160" t="s">
        <v>3</v>
      </c>
      <c r="E3" s="153"/>
      <c r="F3" s="153"/>
      <c r="G3" s="153"/>
      <c r="H3" s="153"/>
      <c r="I3" s="153"/>
      <c r="J3" s="153"/>
      <c r="K3" s="149"/>
      <c r="L3" s="150" t="s">
        <v>4</v>
      </c>
      <c r="M3" s="144"/>
      <c r="N3" s="144"/>
      <c r="O3" s="145"/>
    </row>
    <row r="4" spans="1:16" ht="18.75" customHeight="1" x14ac:dyDescent="0.25">
      <c r="A4" s="157"/>
      <c r="B4" s="158"/>
      <c r="C4" s="159"/>
      <c r="D4" s="157"/>
      <c r="E4" s="158"/>
      <c r="F4" s="158"/>
      <c r="G4" s="158"/>
      <c r="H4" s="158"/>
      <c r="I4" s="158"/>
      <c r="J4" s="158"/>
      <c r="K4" s="159"/>
      <c r="L4" s="150" t="s">
        <v>5</v>
      </c>
      <c r="M4" s="144"/>
      <c r="N4" s="144"/>
      <c r="O4" s="145"/>
    </row>
    <row r="5" spans="1:16" ht="16.5" x14ac:dyDescent="0.3">
      <c r="A5" s="151"/>
      <c r="B5" s="144"/>
      <c r="C5" s="144"/>
      <c r="D5" s="144"/>
      <c r="E5" s="144"/>
      <c r="F5" s="144"/>
      <c r="G5" s="144"/>
      <c r="H5" s="144"/>
      <c r="I5" s="144"/>
      <c r="J5" s="144"/>
      <c r="K5" s="144"/>
      <c r="L5" s="144"/>
      <c r="M5" s="144"/>
      <c r="N5" s="144"/>
      <c r="O5" s="145"/>
    </row>
    <row r="6" spans="1:16" ht="21" customHeight="1" x14ac:dyDescent="0.25">
      <c r="A6" s="143" t="s">
        <v>6</v>
      </c>
      <c r="B6" s="144"/>
      <c r="C6" s="144"/>
      <c r="D6" s="145"/>
      <c r="E6" s="146" t="str">
        <f>Identificacion!C7</f>
        <v>Gestión para el mejoramiento del Servicio a la Ciudadanía</v>
      </c>
      <c r="F6" s="144"/>
      <c r="G6" s="144"/>
      <c r="H6" s="144"/>
      <c r="I6" s="144"/>
      <c r="J6" s="144"/>
      <c r="K6" s="144"/>
      <c r="L6" s="144"/>
      <c r="M6" s="144"/>
      <c r="N6" s="144"/>
      <c r="O6" s="145"/>
    </row>
    <row r="7" spans="1:16" ht="21" customHeight="1" x14ac:dyDescent="0.25">
      <c r="A7" s="143" t="s">
        <v>10</v>
      </c>
      <c r="B7" s="144"/>
      <c r="C7" s="144"/>
      <c r="D7" s="145"/>
      <c r="E7" s="147" t="s">
        <v>210</v>
      </c>
      <c r="F7" s="148"/>
      <c r="G7" s="148"/>
      <c r="H7" s="148"/>
      <c r="I7" s="148"/>
      <c r="J7" s="148"/>
      <c r="K7" s="148"/>
      <c r="L7" s="148"/>
      <c r="M7" s="148"/>
      <c r="N7" s="148"/>
      <c r="O7" s="149"/>
    </row>
    <row r="8" spans="1:16" ht="21" customHeight="1" x14ac:dyDescent="0.3">
      <c r="A8" s="143" t="s">
        <v>11</v>
      </c>
      <c r="B8" s="164"/>
      <c r="C8" s="164"/>
      <c r="D8" s="164"/>
      <c r="E8" s="171" t="s">
        <v>234</v>
      </c>
      <c r="F8" s="171"/>
      <c r="G8" s="171"/>
      <c r="H8" s="171"/>
      <c r="I8" s="170" t="s">
        <v>12</v>
      </c>
      <c r="J8" s="170"/>
      <c r="K8" s="170"/>
      <c r="L8" s="172">
        <v>43560</v>
      </c>
      <c r="M8" s="173"/>
      <c r="N8" s="173"/>
      <c r="O8" s="174"/>
    </row>
    <row r="9" spans="1:16" ht="21" customHeight="1" x14ac:dyDescent="0.25">
      <c r="A9" s="143" t="s">
        <v>13</v>
      </c>
      <c r="B9" s="144"/>
      <c r="C9" s="144"/>
      <c r="D9" s="144"/>
      <c r="E9" s="167" t="s">
        <v>211</v>
      </c>
      <c r="F9" s="168"/>
      <c r="G9" s="168"/>
      <c r="H9" s="168"/>
      <c r="I9" s="168"/>
      <c r="J9" s="168"/>
      <c r="K9" s="168"/>
      <c r="L9" s="168"/>
      <c r="M9" s="168"/>
      <c r="N9" s="168"/>
      <c r="O9" s="168"/>
    </row>
    <row r="10" spans="1:16" ht="16.5" x14ac:dyDescent="0.25">
      <c r="A10" s="169"/>
      <c r="B10" s="144"/>
      <c r="C10" s="144"/>
      <c r="D10" s="144"/>
      <c r="E10" s="158"/>
      <c r="F10" s="158"/>
      <c r="G10" s="158"/>
      <c r="H10" s="158"/>
      <c r="I10" s="158"/>
      <c r="J10" s="158"/>
      <c r="K10" s="158"/>
      <c r="L10" s="158"/>
      <c r="M10" s="158"/>
      <c r="N10" s="158"/>
      <c r="O10" s="159"/>
    </row>
    <row r="11" spans="1:16" ht="21" customHeight="1" x14ac:dyDescent="0.25">
      <c r="A11" s="165" t="s">
        <v>14</v>
      </c>
      <c r="B11" s="158"/>
      <c r="C11" s="158"/>
      <c r="D11" s="158"/>
      <c r="E11" s="158"/>
      <c r="F11" s="158"/>
      <c r="G11" s="158"/>
      <c r="H11" s="158"/>
      <c r="I11" s="158"/>
      <c r="J11" s="158"/>
      <c r="K11" s="158"/>
      <c r="L11" s="158"/>
      <c r="M11" s="158"/>
      <c r="N11" s="158"/>
      <c r="O11" s="158"/>
    </row>
    <row r="12" spans="1:16" ht="27" customHeight="1" x14ac:dyDescent="0.25">
      <c r="A12" s="1" t="s">
        <v>15</v>
      </c>
      <c r="B12" s="166" t="s">
        <v>16</v>
      </c>
      <c r="C12" s="159"/>
      <c r="D12" s="2" t="s">
        <v>17</v>
      </c>
      <c r="E12" s="2" t="s">
        <v>18</v>
      </c>
      <c r="F12" s="2" t="s">
        <v>19</v>
      </c>
      <c r="G12" s="2" t="s">
        <v>20</v>
      </c>
      <c r="H12" s="2" t="s">
        <v>21</v>
      </c>
      <c r="I12" s="2" t="s">
        <v>22</v>
      </c>
      <c r="J12" s="2" t="s">
        <v>23</v>
      </c>
      <c r="K12" s="2" t="s">
        <v>24</v>
      </c>
      <c r="L12" s="2" t="s">
        <v>25</v>
      </c>
      <c r="M12" s="2" t="s">
        <v>26</v>
      </c>
      <c r="N12" s="2" t="s">
        <v>27</v>
      </c>
      <c r="O12" s="2" t="s">
        <v>28</v>
      </c>
    </row>
    <row r="13" spans="1:16" ht="33" x14ac:dyDescent="0.25">
      <c r="A13" s="161" t="str">
        <f>Identificacion!B16</f>
        <v>1.1 Oportunidad (tiempo promedio de atención)</v>
      </c>
      <c r="B13" s="4" t="str">
        <f>Identificacion!E16</f>
        <v>Cantidad total de peticiones atendidas en el mes</v>
      </c>
      <c r="C13" s="5" t="str">
        <f>Identificacion!D16</f>
        <v>a</v>
      </c>
      <c r="D13" s="6">
        <v>149</v>
      </c>
      <c r="E13" s="51">
        <v>276</v>
      </c>
      <c r="F13" s="51">
        <v>323</v>
      </c>
      <c r="G13" s="51"/>
      <c r="H13" s="69"/>
      <c r="I13" s="51"/>
      <c r="J13" s="51"/>
      <c r="K13" s="51"/>
      <c r="L13" s="51"/>
      <c r="M13" s="51"/>
      <c r="N13" s="51"/>
      <c r="O13" s="51"/>
    </row>
    <row r="14" spans="1:16" ht="33" x14ac:dyDescent="0.25">
      <c r="A14" s="163"/>
      <c r="B14" s="4" t="str">
        <f>Identificacion!E17</f>
        <v>Sumatoria de los días que tomó atender las peticiones</v>
      </c>
      <c r="C14" s="5" t="str">
        <f>Identificacion!D17</f>
        <v>b</v>
      </c>
      <c r="D14" s="67">
        <v>792</v>
      </c>
      <c r="E14" s="67">
        <v>1491</v>
      </c>
      <c r="F14" s="67">
        <v>1472</v>
      </c>
      <c r="G14" s="67"/>
      <c r="H14" s="69"/>
      <c r="I14" s="68"/>
      <c r="J14" s="68"/>
      <c r="K14" s="68"/>
      <c r="L14" s="68"/>
      <c r="M14" s="6"/>
      <c r="N14" s="6"/>
      <c r="O14" s="6"/>
      <c r="P14" s="79"/>
    </row>
    <row r="15" spans="1:16" ht="49.5" x14ac:dyDescent="0.25">
      <c r="A15" s="3" t="str">
        <f>Identificacion!B18</f>
        <v>1.2 Oportunidad (atenciones demoradas)</v>
      </c>
      <c r="B15" s="4" t="str">
        <f>Identificacion!E18</f>
        <v>Cantidad de peticiones atendidas en tiempo superior al promedio (10 días)</v>
      </c>
      <c r="C15" s="5" t="str">
        <f>Identificacion!D18</f>
        <v>c</v>
      </c>
      <c r="D15" s="6">
        <v>35</v>
      </c>
      <c r="E15" s="51">
        <v>28</v>
      </c>
      <c r="F15" s="51">
        <v>25</v>
      </c>
      <c r="G15" s="6"/>
      <c r="H15" s="71"/>
      <c r="I15" s="71"/>
      <c r="J15" s="71"/>
      <c r="K15" s="71"/>
      <c r="L15" s="71"/>
      <c r="M15" s="71"/>
      <c r="N15" s="71"/>
      <c r="O15" s="71"/>
      <c r="P15" s="79"/>
    </row>
    <row r="16" spans="1:16" ht="33" x14ac:dyDescent="0.25">
      <c r="A16" s="161" t="str">
        <f>Identificacion!B19</f>
        <v>2.1 Satisfacción frente a la atención virtual</v>
      </c>
      <c r="B16" s="4" t="str">
        <f>Identificacion!E19</f>
        <v>Cantidad de encuestas de satifacción realizadas virtualmente</v>
      </c>
      <c r="C16" s="5" t="str">
        <f>Identificacion!D19</f>
        <v>a</v>
      </c>
      <c r="D16" s="6">
        <v>22</v>
      </c>
      <c r="E16" s="51">
        <v>25</v>
      </c>
      <c r="F16" s="51">
        <v>34</v>
      </c>
      <c r="G16" s="6"/>
      <c r="H16" s="51"/>
      <c r="I16" s="70"/>
      <c r="J16" s="70"/>
      <c r="K16" s="71"/>
      <c r="L16" s="6"/>
      <c r="M16" s="6"/>
      <c r="N16" s="6"/>
      <c r="O16" s="6"/>
      <c r="P16" s="79"/>
    </row>
    <row r="17" spans="1:17" ht="33" x14ac:dyDescent="0.25">
      <c r="A17" s="163"/>
      <c r="B17" s="4" t="str">
        <f>Identificacion!E20</f>
        <v>Cantidad de encuestas con respuesta regular y mala</v>
      </c>
      <c r="C17" s="5" t="str">
        <f>Identificacion!D20</f>
        <v>b</v>
      </c>
      <c r="D17" s="6">
        <v>0</v>
      </c>
      <c r="E17" s="51">
        <v>0</v>
      </c>
      <c r="F17" s="51">
        <v>4</v>
      </c>
      <c r="G17" s="6"/>
      <c r="H17" s="6"/>
      <c r="I17" s="6"/>
      <c r="J17" s="6"/>
      <c r="K17" s="6"/>
      <c r="L17" s="6"/>
      <c r="M17" s="6"/>
      <c r="N17" s="6"/>
      <c r="O17" s="6"/>
      <c r="P17" s="79"/>
    </row>
    <row r="18" spans="1:17" ht="33" x14ac:dyDescent="0.25">
      <c r="A18" s="161" t="str">
        <f>Identificacion!B21</f>
        <v>2.2 Satisfacción frente a latención presencial</v>
      </c>
      <c r="B18" s="4" t="str">
        <f>Identificacion!E21</f>
        <v>Cantidad de encuestas de satifacción realizadas en puntos presenciales</v>
      </c>
      <c r="C18" s="5" t="str">
        <f>Identificacion!D21</f>
        <v>a</v>
      </c>
      <c r="D18" s="6">
        <v>5</v>
      </c>
      <c r="E18" s="51">
        <v>22</v>
      </c>
      <c r="F18" s="51">
        <v>88</v>
      </c>
      <c r="G18" s="51"/>
      <c r="H18" s="51"/>
      <c r="I18" s="51"/>
      <c r="J18" s="51"/>
      <c r="K18" s="51"/>
      <c r="L18" s="51"/>
      <c r="M18" s="6"/>
      <c r="N18" s="6"/>
      <c r="O18" s="6"/>
      <c r="P18" s="79"/>
      <c r="Q18" s="79"/>
    </row>
    <row r="19" spans="1:17" ht="33" x14ac:dyDescent="0.25">
      <c r="A19" s="162"/>
      <c r="B19" s="4" t="str">
        <f>Identificacion!E22</f>
        <v>Cantidad de encuestas con respuesta regular y mala</v>
      </c>
      <c r="C19" s="5" t="str">
        <f>Identificacion!D22</f>
        <v>b</v>
      </c>
      <c r="D19" s="6">
        <v>0</v>
      </c>
      <c r="E19" s="51">
        <v>0</v>
      </c>
      <c r="F19" s="51">
        <v>1</v>
      </c>
      <c r="G19" s="6"/>
      <c r="H19" s="6"/>
      <c r="I19" s="6"/>
      <c r="J19" s="6"/>
      <c r="K19" s="6"/>
      <c r="L19" s="6"/>
      <c r="M19" s="6"/>
      <c r="N19" s="6"/>
      <c r="O19" s="6"/>
      <c r="P19" s="79"/>
      <c r="Q19" s="79"/>
    </row>
    <row r="20" spans="1:17" ht="66.75" customHeight="1" x14ac:dyDescent="0.25">
      <c r="A20" s="161" t="str">
        <f>Identificacion!B23</f>
        <v xml:space="preserve">3.1 Trámites y Opas </v>
      </c>
      <c r="B20" s="4" t="str">
        <f>Identificacion!E23</f>
        <v>Cantidad de trámites y Otros procedimientos administrativos (OPAS) gestionados en Sistema Único de Información de trámites (SUIT)</v>
      </c>
      <c r="C20" s="5" t="str">
        <f>Identificacion!D23</f>
        <v>a</v>
      </c>
      <c r="D20" s="51"/>
      <c r="E20" s="51"/>
      <c r="F20" s="51"/>
      <c r="G20" s="51"/>
      <c r="H20" s="51"/>
      <c r="I20" s="51"/>
      <c r="J20" s="51"/>
      <c r="K20" s="51"/>
      <c r="L20" s="51"/>
      <c r="M20" s="51"/>
      <c r="N20" s="51"/>
      <c r="O20" s="51"/>
    </row>
    <row r="21" spans="1:17" ht="66.75" customHeight="1" x14ac:dyDescent="0.25">
      <c r="A21" s="162"/>
      <c r="B21" s="4" t="str">
        <f>Identificacion!E24</f>
        <v>Cantidad de trámites y Otros procedimientos administrativos (OPAS) idetificados en el inventario de trámites.</v>
      </c>
      <c r="C21" s="5" t="str">
        <f>Identificacion!D24</f>
        <v>b</v>
      </c>
      <c r="D21" s="51"/>
      <c r="E21" s="51"/>
      <c r="F21" s="51"/>
      <c r="G21" s="51"/>
      <c r="H21" s="51"/>
      <c r="I21" s="51"/>
      <c r="J21" s="51"/>
      <c r="K21" s="51"/>
      <c r="L21" s="51"/>
      <c r="M21" s="51"/>
      <c r="N21" s="51"/>
      <c r="O21" s="51"/>
    </row>
  </sheetData>
  <protectedRanges>
    <protectedRange sqref="L8 E7:E9 D13:O21" name="Rango1"/>
  </protectedRanges>
  <mergeCells count="25">
    <mergeCell ref="A20:A21"/>
    <mergeCell ref="A16:A17"/>
    <mergeCell ref="A18:A19"/>
    <mergeCell ref="A13:A14"/>
    <mergeCell ref="A8:D8"/>
    <mergeCell ref="A11:O11"/>
    <mergeCell ref="B12:C12"/>
    <mergeCell ref="E9:O9"/>
    <mergeCell ref="A9:D9"/>
    <mergeCell ref="A10:O10"/>
    <mergeCell ref="I8:K8"/>
    <mergeCell ref="E8:H8"/>
    <mergeCell ref="L8:O8"/>
    <mergeCell ref="A7:D7"/>
    <mergeCell ref="A6:D6"/>
    <mergeCell ref="E6:O6"/>
    <mergeCell ref="E7:O7"/>
    <mergeCell ref="L4:O4"/>
    <mergeCell ref="A5:O5"/>
    <mergeCell ref="A1:C4"/>
    <mergeCell ref="D3:K4"/>
    <mergeCell ref="L1:O1"/>
    <mergeCell ref="L2:O2"/>
    <mergeCell ref="L3:O3"/>
    <mergeCell ref="D1:K2"/>
  </mergeCells>
  <conditionalFormatting sqref="E7:O7 E8 L8 E9:O9 D13:O19">
    <cfRule type="containsBlanks" dxfId="5" priority="2">
      <formula>LEN(TRIM(D7))=0</formula>
    </cfRule>
  </conditionalFormatting>
  <conditionalFormatting sqref="D20:O21">
    <cfRule type="containsBlanks" dxfId="4" priority="1">
      <formula>LEN(TRIM(D20))=0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sheetPr>
  <dimension ref="A1:N30"/>
  <sheetViews>
    <sheetView showGridLines="0" workbookViewId="0">
      <selection activeCell="Q24" sqref="Q24"/>
    </sheetView>
  </sheetViews>
  <sheetFormatPr baseColWidth="10" defaultColWidth="14.42578125" defaultRowHeight="15" customHeight="1" x14ac:dyDescent="0.25"/>
  <cols>
    <col min="1" max="1" width="39" customWidth="1"/>
    <col min="2" max="2" width="11.28515625" customWidth="1"/>
    <col min="3" max="3" width="11.140625" customWidth="1"/>
    <col min="4" max="4" width="18" customWidth="1"/>
    <col min="5" max="14" width="11.140625" customWidth="1"/>
  </cols>
  <sheetData>
    <row r="1" spans="1:14" ht="18.75" customHeight="1" x14ac:dyDescent="0.25">
      <c r="A1" s="152"/>
      <c r="B1" s="149"/>
      <c r="C1" s="160" t="s">
        <v>0</v>
      </c>
      <c r="D1" s="153"/>
      <c r="E1" s="153"/>
      <c r="F1" s="153"/>
      <c r="G1" s="153"/>
      <c r="H1" s="153"/>
      <c r="I1" s="153"/>
      <c r="J1" s="149"/>
      <c r="K1" s="150" t="s">
        <v>1</v>
      </c>
      <c r="L1" s="144"/>
      <c r="M1" s="144"/>
      <c r="N1" s="145"/>
    </row>
    <row r="2" spans="1:14" ht="18.75" customHeight="1" x14ac:dyDescent="0.25">
      <c r="A2" s="154"/>
      <c r="B2" s="156"/>
      <c r="C2" s="157"/>
      <c r="D2" s="158"/>
      <c r="E2" s="158"/>
      <c r="F2" s="158"/>
      <c r="G2" s="158"/>
      <c r="H2" s="158"/>
      <c r="I2" s="158"/>
      <c r="J2" s="159"/>
      <c r="K2" s="150" t="s">
        <v>2</v>
      </c>
      <c r="L2" s="144"/>
      <c r="M2" s="144"/>
      <c r="N2" s="145"/>
    </row>
    <row r="3" spans="1:14" ht="18.75" customHeight="1" x14ac:dyDescent="0.25">
      <c r="A3" s="154"/>
      <c r="B3" s="156"/>
      <c r="C3" s="160" t="s">
        <v>3</v>
      </c>
      <c r="D3" s="153"/>
      <c r="E3" s="153"/>
      <c r="F3" s="153"/>
      <c r="G3" s="153"/>
      <c r="H3" s="153"/>
      <c r="I3" s="153"/>
      <c r="J3" s="149"/>
      <c r="K3" s="150" t="s">
        <v>4</v>
      </c>
      <c r="L3" s="144"/>
      <c r="M3" s="144"/>
      <c r="N3" s="145"/>
    </row>
    <row r="4" spans="1:14" ht="18.75" customHeight="1" x14ac:dyDescent="0.25">
      <c r="A4" s="157"/>
      <c r="B4" s="159"/>
      <c r="C4" s="157"/>
      <c r="D4" s="158"/>
      <c r="E4" s="158"/>
      <c r="F4" s="158"/>
      <c r="G4" s="158"/>
      <c r="H4" s="158"/>
      <c r="I4" s="158"/>
      <c r="J4" s="159"/>
      <c r="K4" s="150" t="s">
        <v>5</v>
      </c>
      <c r="L4" s="144"/>
      <c r="M4" s="144"/>
      <c r="N4" s="145"/>
    </row>
    <row r="5" spans="1:14" ht="7.5" customHeight="1" x14ac:dyDescent="0.3">
      <c r="A5" s="151"/>
      <c r="B5" s="144"/>
      <c r="C5" s="144"/>
      <c r="D5" s="144"/>
      <c r="E5" s="144"/>
      <c r="F5" s="144"/>
      <c r="G5" s="144"/>
      <c r="H5" s="144"/>
      <c r="I5" s="144"/>
      <c r="J5" s="144"/>
      <c r="K5" s="144"/>
      <c r="L5" s="144"/>
      <c r="M5" s="144"/>
      <c r="N5" s="145"/>
    </row>
    <row r="6" spans="1:14" ht="16.5" customHeight="1" x14ac:dyDescent="0.25">
      <c r="A6" s="143" t="s">
        <v>6</v>
      </c>
      <c r="B6" s="144"/>
      <c r="C6" s="145"/>
      <c r="D6" s="146" t="str">
        <f>Identificacion!C7</f>
        <v>Gestión para el mejoramiento del Servicio a la Ciudadanía</v>
      </c>
      <c r="E6" s="144"/>
      <c r="F6" s="144"/>
      <c r="G6" s="144"/>
      <c r="H6" s="144"/>
      <c r="I6" s="144"/>
      <c r="J6" s="144"/>
      <c r="K6" s="144"/>
      <c r="L6" s="144"/>
      <c r="M6" s="144"/>
      <c r="N6" s="145"/>
    </row>
    <row r="7" spans="1:14" ht="16.5" customHeight="1" x14ac:dyDescent="0.25">
      <c r="A7" s="143" t="s">
        <v>30</v>
      </c>
      <c r="B7" s="144"/>
      <c r="C7" s="145"/>
      <c r="D7" s="150" t="s">
        <v>210</v>
      </c>
      <c r="E7" s="144"/>
      <c r="F7" s="144"/>
      <c r="G7" s="144"/>
      <c r="H7" s="144"/>
      <c r="I7" s="144"/>
      <c r="J7" s="144"/>
      <c r="K7" s="144"/>
      <c r="L7" s="144"/>
      <c r="M7" s="144"/>
      <c r="N7" s="145"/>
    </row>
    <row r="8" spans="1:14" ht="16.5" customHeight="1" x14ac:dyDescent="0.25">
      <c r="A8" s="169"/>
      <c r="B8" s="144"/>
      <c r="C8" s="144"/>
      <c r="D8" s="144"/>
      <c r="E8" s="144"/>
      <c r="F8" s="144"/>
      <c r="G8" s="144"/>
      <c r="H8" s="144"/>
      <c r="I8" s="144"/>
      <c r="J8" s="144"/>
      <c r="K8" s="144"/>
      <c r="L8" s="144"/>
      <c r="M8" s="144"/>
      <c r="N8" s="145"/>
    </row>
    <row r="9" spans="1:14" ht="21" customHeight="1" x14ac:dyDescent="0.25">
      <c r="A9" s="183" t="s">
        <v>34</v>
      </c>
      <c r="B9" s="144"/>
      <c r="C9" s="144"/>
      <c r="D9" s="144"/>
      <c r="E9" s="144"/>
      <c r="F9" s="144"/>
      <c r="G9" s="144"/>
      <c r="H9" s="144"/>
      <c r="I9" s="144"/>
      <c r="J9" s="144"/>
      <c r="K9" s="144"/>
      <c r="L9" s="144"/>
      <c r="M9" s="144"/>
      <c r="N9" s="145"/>
    </row>
    <row r="10" spans="1:14" ht="33" x14ac:dyDescent="0.25">
      <c r="A10" s="7" t="s">
        <v>225</v>
      </c>
      <c r="B10" s="89" t="s">
        <v>226</v>
      </c>
      <c r="C10" s="8" t="s">
        <v>38</v>
      </c>
      <c r="D10" s="9" t="s">
        <v>18</v>
      </c>
      <c r="E10" s="9" t="s">
        <v>19</v>
      </c>
      <c r="F10" s="9" t="s">
        <v>20</v>
      </c>
      <c r="G10" s="9" t="s">
        <v>21</v>
      </c>
      <c r="H10" s="9" t="s">
        <v>22</v>
      </c>
      <c r="I10" s="9" t="s">
        <v>23</v>
      </c>
      <c r="J10" s="9" t="s">
        <v>24</v>
      </c>
      <c r="K10" s="8" t="s">
        <v>39</v>
      </c>
      <c r="L10" s="9" t="s">
        <v>26</v>
      </c>
      <c r="M10" s="9" t="s">
        <v>27</v>
      </c>
      <c r="N10" s="9" t="s">
        <v>28</v>
      </c>
    </row>
    <row r="11" spans="1:14" ht="16.5" x14ac:dyDescent="0.25">
      <c r="A11" s="10" t="str">
        <f>+B20</f>
        <v>Promedio de días hábiles de respuesta</v>
      </c>
      <c r="B11" s="91">
        <v>6.1690106094251176</v>
      </c>
      <c r="C11" s="11">
        <f>IFERROR(Seguimiento!D14/Seguimiento!D13," ")</f>
        <v>5.3154362416107386</v>
      </c>
      <c r="D11" s="11">
        <f>IFERROR(Seguimiento!E14/Seguimiento!E13," ")</f>
        <v>5.4021739130434785</v>
      </c>
      <c r="E11" s="11">
        <f>IFERROR(Seguimiento!F14/Seguimiento!F13," ")</f>
        <v>4.5572755417956659</v>
      </c>
      <c r="F11" s="11" t="str">
        <f>IFERROR(Seguimiento!G14/Seguimiento!G13," ")</f>
        <v xml:space="preserve"> </v>
      </c>
      <c r="G11" s="11" t="str">
        <f>IFERROR(Seguimiento!H14/Seguimiento!H13," ")</f>
        <v xml:space="preserve"> </v>
      </c>
      <c r="H11" s="11" t="str">
        <f>IFERROR(Seguimiento!I14/Seguimiento!I13," ")</f>
        <v xml:space="preserve"> </v>
      </c>
      <c r="I11" s="11" t="str">
        <f>IFERROR(Seguimiento!J14/Seguimiento!J13," ")</f>
        <v xml:space="preserve"> </v>
      </c>
      <c r="J11" s="11" t="str">
        <f>IFERROR(Seguimiento!K14/Seguimiento!K13," ")</f>
        <v xml:space="preserve"> </v>
      </c>
      <c r="K11" s="11" t="str">
        <f>IFERROR(Seguimiento!L14/Seguimiento!L13," ")</f>
        <v xml:space="preserve"> </v>
      </c>
      <c r="L11" s="11" t="str">
        <f>IFERROR(Seguimiento!M14/Seguimiento!M13," ")</f>
        <v xml:space="preserve"> </v>
      </c>
      <c r="M11" s="11" t="str">
        <f>IFERROR(Seguimiento!N14/Seguimiento!N13," ")</f>
        <v xml:space="preserve"> </v>
      </c>
      <c r="N11" s="11" t="str">
        <f>IFERROR(Seguimiento!O14/Seguimiento!O13," ")</f>
        <v xml:space="preserve"> </v>
      </c>
    </row>
    <row r="12" spans="1:14" ht="15.75" customHeight="1" x14ac:dyDescent="0.25">
      <c r="A12" s="78" t="str">
        <f t="shared" ref="A12:A14" si="0">+B21</f>
        <v>% peticiones atendidas en más de 10 días</v>
      </c>
      <c r="B12" s="92">
        <v>0.14236368122378484</v>
      </c>
      <c r="C12" s="12">
        <f>IFERROR(Seguimiento!D15/Seguimiento!D13," ")</f>
        <v>0.2348993288590604</v>
      </c>
      <c r="D12" s="12">
        <f>IFERROR(Seguimiento!E15/Seguimiento!E13," ")</f>
        <v>0.10144927536231885</v>
      </c>
      <c r="E12" s="12">
        <f>IFERROR(Seguimiento!F15/Seguimiento!F13," ")</f>
        <v>7.7399380804953566E-2</v>
      </c>
      <c r="F12" s="12" t="str">
        <f>IFERROR(Seguimiento!G15/Seguimiento!G13," ")</f>
        <v xml:space="preserve"> </v>
      </c>
      <c r="G12" s="12" t="str">
        <f>IFERROR(Seguimiento!H15/Seguimiento!H13," ")</f>
        <v xml:space="preserve"> </v>
      </c>
      <c r="H12" s="12" t="str">
        <f>IFERROR(Seguimiento!I15/Seguimiento!I13," ")</f>
        <v xml:space="preserve"> </v>
      </c>
      <c r="I12" s="12" t="str">
        <f>IFERROR(Seguimiento!J15/Seguimiento!J13," ")</f>
        <v xml:space="preserve"> </v>
      </c>
      <c r="J12" s="12" t="str">
        <f>IFERROR(Seguimiento!K15/Seguimiento!K13," ")</f>
        <v xml:space="preserve"> </v>
      </c>
      <c r="K12" s="12" t="str">
        <f>IFERROR(Seguimiento!L15/Seguimiento!L13," ")</f>
        <v xml:space="preserve"> </v>
      </c>
      <c r="L12" s="12" t="str">
        <f>IFERROR(Seguimiento!M15/Seguimiento!M13," ")</f>
        <v xml:space="preserve"> </v>
      </c>
      <c r="M12" s="12" t="str">
        <f>IFERROR(Seguimiento!N15/Seguimiento!N13," ")</f>
        <v xml:space="preserve"> </v>
      </c>
      <c r="N12" s="12" t="str">
        <f>IFERROR(Seguimiento!O15/Seguimiento!O13," ")</f>
        <v xml:space="preserve"> </v>
      </c>
    </row>
    <row r="13" spans="1:14" ht="15.75" customHeight="1" x14ac:dyDescent="0.25">
      <c r="A13" s="78" t="str">
        <f t="shared" si="0"/>
        <v>% de encuestas virtuales (insatisfacción)</v>
      </c>
      <c r="B13" s="93">
        <v>0.29245283018867924</v>
      </c>
      <c r="C13" s="23">
        <f>IFERROR(Seguimiento!D17/Seguimiento!D16," ")</f>
        <v>0</v>
      </c>
      <c r="D13" s="23">
        <f>IFERROR(Seguimiento!E17/Seguimiento!E16," ")</f>
        <v>0</v>
      </c>
      <c r="E13" s="23">
        <f>IFERROR(Seguimiento!F17/Seguimiento!F16," ")</f>
        <v>0.11764705882352941</v>
      </c>
      <c r="F13" s="23" t="str">
        <f>IFERROR(Seguimiento!G17/Seguimiento!G16," ")</f>
        <v xml:space="preserve"> </v>
      </c>
      <c r="G13" s="23" t="str">
        <f>IFERROR(Seguimiento!H17/Seguimiento!H16," ")</f>
        <v xml:space="preserve"> </v>
      </c>
      <c r="H13" s="23" t="str">
        <f>IFERROR(Seguimiento!I17/Seguimiento!I16," ")</f>
        <v xml:space="preserve"> </v>
      </c>
      <c r="I13" s="23" t="str">
        <f>IFERROR(Seguimiento!J17/Seguimiento!J16," ")</f>
        <v xml:space="preserve"> </v>
      </c>
      <c r="J13" s="23" t="str">
        <f>IFERROR(Seguimiento!K17/Seguimiento!K16," ")</f>
        <v xml:space="preserve"> </v>
      </c>
      <c r="K13" s="23" t="str">
        <f>IFERROR(Seguimiento!L17/Seguimiento!L16," ")</f>
        <v xml:space="preserve"> </v>
      </c>
      <c r="L13" s="23" t="str">
        <f>IFERROR(Seguimiento!M17/Seguimiento!M16," ")</f>
        <v xml:space="preserve"> </v>
      </c>
      <c r="M13" s="23" t="str">
        <f>IFERROR(Seguimiento!N17/Seguimiento!N16," ")</f>
        <v xml:space="preserve"> </v>
      </c>
      <c r="N13" s="23" t="str">
        <f>IFERROR(Seguimiento!O17/Seguimiento!O16," ")</f>
        <v xml:space="preserve"> </v>
      </c>
    </row>
    <row r="14" spans="1:14" ht="14.25" customHeight="1" x14ac:dyDescent="0.25">
      <c r="A14" s="78" t="str">
        <f t="shared" si="0"/>
        <v>% de encuestas  presenciales (insatisfacción)</v>
      </c>
      <c r="B14" s="93">
        <v>7.1651090342679122E-2</v>
      </c>
      <c r="C14" s="23">
        <f>IFERROR(Seguimiento!D19/Seguimiento!D18," ")</f>
        <v>0</v>
      </c>
      <c r="D14" s="23">
        <f>IFERROR(Seguimiento!E19/Seguimiento!E18," ")</f>
        <v>0</v>
      </c>
      <c r="E14" s="23">
        <f>IFERROR(Seguimiento!F19/Seguimiento!F18," ")</f>
        <v>1.1363636363636364E-2</v>
      </c>
      <c r="F14" s="23" t="str">
        <f>IFERROR(Seguimiento!G19/Seguimiento!G18," ")</f>
        <v xml:space="preserve"> </v>
      </c>
      <c r="G14" s="23" t="str">
        <f>IFERROR(Seguimiento!H19/Seguimiento!H18," ")</f>
        <v xml:space="preserve"> </v>
      </c>
      <c r="H14" s="23" t="str">
        <f>IFERROR(Seguimiento!I19/Seguimiento!I18," ")</f>
        <v xml:space="preserve"> </v>
      </c>
      <c r="I14" s="23" t="str">
        <f>IFERROR(Seguimiento!J19/Seguimiento!J18," ")</f>
        <v xml:space="preserve"> </v>
      </c>
      <c r="J14" s="23" t="str">
        <f>IFERROR(Seguimiento!K19/Seguimiento!K18," ")</f>
        <v xml:space="preserve"> </v>
      </c>
      <c r="K14" s="23" t="str">
        <f>IFERROR(Seguimiento!L19/Seguimiento!L18," ")</f>
        <v xml:space="preserve"> </v>
      </c>
      <c r="L14" s="23" t="str">
        <f>IFERROR(Seguimiento!M19/Seguimiento!M18," ")</f>
        <v xml:space="preserve"> </v>
      </c>
      <c r="M14" s="23" t="str">
        <f>IFERROR(Seguimiento!N19/Seguimiento!N18," ")</f>
        <v xml:space="preserve"> </v>
      </c>
      <c r="N14" s="23" t="str">
        <f>IFERROR(Seguimiento!O19/Seguimiento!O18," ")</f>
        <v xml:space="preserve"> </v>
      </c>
    </row>
    <row r="15" spans="1:14" s="79" customFormat="1" ht="14.25" customHeight="1" x14ac:dyDescent="0.25">
      <c r="A15" s="78" t="str">
        <f>+Identificacion!I23</f>
        <v>%  de trámites y OPAS gestionados en el SUIT</v>
      </c>
      <c r="B15" s="93" t="s">
        <v>232</v>
      </c>
      <c r="C15" s="23" t="str">
        <f>IFERROR(Seguimiento!D21/Seguimiento!D20," ")</f>
        <v xml:space="preserve"> </v>
      </c>
      <c r="D15" s="23" t="str">
        <f>IFERROR(Seguimiento!E21/Seguimiento!E20," ")</f>
        <v xml:space="preserve"> </v>
      </c>
      <c r="E15" s="23" t="str">
        <f>IFERROR(Seguimiento!F21/Seguimiento!F20," ")</f>
        <v xml:space="preserve"> </v>
      </c>
      <c r="F15" s="23" t="str">
        <f>IFERROR(Seguimiento!G21/Seguimiento!G20," ")</f>
        <v xml:space="preserve"> </v>
      </c>
      <c r="G15" s="23" t="str">
        <f>IFERROR(Seguimiento!H21/Seguimiento!H20," ")</f>
        <v xml:space="preserve"> </v>
      </c>
      <c r="H15" s="23" t="str">
        <f>IFERROR(Seguimiento!I21/Seguimiento!I20," ")</f>
        <v xml:space="preserve"> </v>
      </c>
      <c r="I15" s="23" t="str">
        <f>IFERROR(Seguimiento!J21/Seguimiento!J20," ")</f>
        <v xml:space="preserve"> </v>
      </c>
      <c r="J15" s="23" t="str">
        <f>IFERROR(Seguimiento!K21/Seguimiento!K20," ")</f>
        <v xml:space="preserve"> </v>
      </c>
      <c r="K15" s="23" t="str">
        <f>IFERROR(Seguimiento!L21/Seguimiento!L20," ")</f>
        <v xml:space="preserve"> </v>
      </c>
      <c r="L15" s="23" t="str">
        <f>IFERROR(Seguimiento!M21/Seguimiento!M20," ")</f>
        <v xml:space="preserve"> </v>
      </c>
      <c r="M15" s="23" t="str">
        <f>IFERROR(Seguimiento!N21/Seguimiento!N20," ")</f>
        <v xml:space="preserve"> </v>
      </c>
      <c r="N15" s="23" t="str">
        <f>IFERROR(Seguimiento!O21/Seguimiento!O20," ")</f>
        <v xml:space="preserve"> </v>
      </c>
    </row>
    <row r="16" spans="1:14" ht="14.25" customHeight="1" x14ac:dyDescent="0.25">
      <c r="A16" s="38"/>
      <c r="B16" s="38"/>
      <c r="C16" s="38"/>
      <c r="D16" s="38"/>
      <c r="E16" s="38"/>
      <c r="F16" s="38"/>
      <c r="G16" s="38"/>
      <c r="H16" s="38"/>
      <c r="I16" s="38"/>
      <c r="J16" s="38"/>
      <c r="K16" s="38"/>
      <c r="L16" s="38"/>
      <c r="M16" s="38"/>
      <c r="N16" s="38"/>
    </row>
    <row r="17" spans="1:14" ht="16.5" x14ac:dyDescent="0.3">
      <c r="A17" s="183" t="s">
        <v>223</v>
      </c>
      <c r="B17" s="179"/>
      <c r="C17" s="179"/>
      <c r="D17" s="179"/>
      <c r="E17" s="179"/>
      <c r="F17" s="179"/>
      <c r="G17" s="179"/>
      <c r="H17" s="179"/>
      <c r="I17" s="179"/>
      <c r="J17" s="179"/>
      <c r="K17" s="179"/>
      <c r="L17" s="179"/>
      <c r="M17" s="179"/>
      <c r="N17" s="180"/>
    </row>
    <row r="18" spans="1:14" ht="16.5" customHeight="1" x14ac:dyDescent="0.3">
      <c r="A18" s="192" t="s">
        <v>97</v>
      </c>
      <c r="B18" s="179"/>
      <c r="C18" s="179"/>
      <c r="D18" s="179"/>
      <c r="E18" s="179"/>
      <c r="F18" s="179"/>
      <c r="G18" s="180"/>
      <c r="H18" s="190" t="s">
        <v>102</v>
      </c>
      <c r="I18" s="179"/>
      <c r="J18" s="179"/>
      <c r="K18" s="180"/>
      <c r="L18" s="191" t="s">
        <v>224</v>
      </c>
      <c r="M18" s="179"/>
      <c r="N18" s="180"/>
    </row>
    <row r="19" spans="1:14" ht="27" customHeight="1" x14ac:dyDescent="0.3">
      <c r="A19" s="83" t="s">
        <v>36</v>
      </c>
      <c r="B19" s="193" t="s">
        <v>225</v>
      </c>
      <c r="C19" s="194"/>
      <c r="D19" s="195"/>
      <c r="E19" s="84" t="s">
        <v>103</v>
      </c>
      <c r="F19" s="85" t="s">
        <v>104</v>
      </c>
      <c r="G19" s="86" t="s">
        <v>110</v>
      </c>
      <c r="H19" s="87" t="s">
        <v>111</v>
      </c>
      <c r="I19" s="87" t="s">
        <v>113</v>
      </c>
      <c r="J19" s="87" t="s">
        <v>114</v>
      </c>
      <c r="K19" s="87" t="s">
        <v>122</v>
      </c>
      <c r="L19" s="88" t="s">
        <v>123</v>
      </c>
      <c r="M19" s="197" t="s">
        <v>127</v>
      </c>
      <c r="N19" s="195"/>
    </row>
    <row r="20" spans="1:14" ht="16.5" x14ac:dyDescent="0.3">
      <c r="A20" s="49" t="str">
        <f>+Identificacion!B16</f>
        <v>1.1 Oportunidad (tiempo promedio de atención)</v>
      </c>
      <c r="B20" s="178" t="str">
        <f>Identificacion!I16</f>
        <v>Promedio de días hábiles de respuesta</v>
      </c>
      <c r="C20" s="179"/>
      <c r="D20" s="180"/>
      <c r="E20" s="51" t="s">
        <v>144</v>
      </c>
      <c r="F20" s="51" t="s">
        <v>148</v>
      </c>
      <c r="G20" s="51" t="s">
        <v>149</v>
      </c>
      <c r="H20" s="64">
        <f>IFERROR(SUM(Seguimiento!D14:F14)/SUM(Seguimiento!D13:F13)," ")</f>
        <v>5.0200534759358293</v>
      </c>
      <c r="I20" s="64" t="str">
        <f>IF(Seguimiento!I13=0," ",IFERROR(SUM(Seguimiento!G14:I14)/SUM(Seguimiento!G13:I13)," "))</f>
        <v xml:space="preserve"> </v>
      </c>
      <c r="J20" s="64" t="str">
        <f>IF(Seguimiento!L13=0," ",IFERROR(SUM(Seguimiento!J14:L14)/SUM(Seguimiento!J13:L13)," "))</f>
        <v xml:space="preserve"> </v>
      </c>
      <c r="K20" s="64" t="str">
        <f>IF(Seguimiento!O13=0," ",IFERROR(SUM(Seguimiento!M14:O14)/SUM(Seguimiento!M13:O13)," "))</f>
        <v xml:space="preserve"> </v>
      </c>
      <c r="L20" s="62"/>
      <c r="M20" s="181" t="s">
        <v>85</v>
      </c>
      <c r="N20" s="182"/>
    </row>
    <row r="21" spans="1:14" ht="16.5" x14ac:dyDescent="0.3">
      <c r="A21" s="49" t="str">
        <f>+Identificacion!B18</f>
        <v>1.2 Oportunidad (atenciones demoradas)</v>
      </c>
      <c r="B21" s="178" t="str">
        <f>Identificacion!I18</f>
        <v>% peticiones atendidas en más de 10 días</v>
      </c>
      <c r="C21" s="179"/>
      <c r="D21" s="180"/>
      <c r="E21" s="5" t="s">
        <v>171</v>
      </c>
      <c r="F21" s="63" t="s">
        <v>209</v>
      </c>
      <c r="G21" s="5" t="s">
        <v>172</v>
      </c>
      <c r="H21" s="65">
        <f>IFERROR(SUM(Seguimiento!D15:F15)/SUM(Seguimiento!D13:F13)," ")</f>
        <v>0.11764705882352941</v>
      </c>
      <c r="I21" s="65" t="str">
        <f>IF(Seguimiento!I13=0," ",IFERROR(SUM(Seguimiento!G15:I15)/SUM(Seguimiento!G13:I13)," "))</f>
        <v xml:space="preserve"> </v>
      </c>
      <c r="J21" s="65" t="str">
        <f>IF(Seguimiento!L13=0," ",IFERROR(SUM(Seguimiento!J15:L15)/SUM(Seguimiento!J13:L13)," "))</f>
        <v xml:space="preserve"> </v>
      </c>
      <c r="K21" s="66" t="str">
        <f>IF(Seguimiento!O13=0," ",IFERROR(SUM(Seguimiento!M15:O15)/SUM(Seguimiento!M13:O13)," "))</f>
        <v xml:space="preserve"> </v>
      </c>
      <c r="L21" s="62"/>
      <c r="M21" s="181" t="s">
        <v>85</v>
      </c>
      <c r="N21" s="182"/>
    </row>
    <row r="22" spans="1:14" ht="16.5" x14ac:dyDescent="0.3">
      <c r="A22" s="49" t="str">
        <f>+Identificacion!B19</f>
        <v>2.1 Satisfacción frente a la atención virtual</v>
      </c>
      <c r="B22" s="196" t="str">
        <f>Identificacion!I19</f>
        <v>% de encuestas virtuales (insatisfacción)</v>
      </c>
      <c r="C22" s="179"/>
      <c r="D22" s="180"/>
      <c r="E22" s="51" t="s">
        <v>173</v>
      </c>
      <c r="F22" s="51" t="s">
        <v>174</v>
      </c>
      <c r="G22" s="51" t="s">
        <v>175</v>
      </c>
      <c r="H22" s="65">
        <f>IFERROR(SUM(Seguimiento!D17:F17)/SUM(Seguimiento!D16:F16)," ")</f>
        <v>4.9382716049382713E-2</v>
      </c>
      <c r="I22" s="65" t="str">
        <f>IF(Seguimiento!I16=0," ",IFERROR(SUM(Seguimiento!G17:I17)/SUM(Seguimiento!G16:I16)," "))</f>
        <v xml:space="preserve"> </v>
      </c>
      <c r="J22" s="65" t="str">
        <f>IF(Seguimiento!L16=0," ",IFERROR(SUM(Seguimiento!J17:L17)/SUM(Seguimiento!J16:L16)," "))</f>
        <v xml:space="preserve"> </v>
      </c>
      <c r="K22" s="66" t="str">
        <f>IF(Seguimiento!O16=0," ",IFERROR(SUM(Seguimiento!M17:O17)/SUM(Seguimiento!M16:O16)," "))</f>
        <v xml:space="preserve"> </v>
      </c>
      <c r="L22" s="62"/>
      <c r="M22" s="181" t="s">
        <v>85</v>
      </c>
      <c r="N22" s="182"/>
    </row>
    <row r="23" spans="1:14" ht="16.5" x14ac:dyDescent="0.3">
      <c r="A23" s="49" t="str">
        <f>+Identificacion!B21</f>
        <v>2.2 Satisfacción frente a latención presencial</v>
      </c>
      <c r="B23" s="196" t="str">
        <f>Identificacion!I21</f>
        <v>% de encuestas  presenciales (insatisfacción)</v>
      </c>
      <c r="C23" s="179"/>
      <c r="D23" s="180"/>
      <c r="E23" s="54" t="s">
        <v>173</v>
      </c>
      <c r="F23" s="55" t="s">
        <v>174</v>
      </c>
      <c r="G23" s="56" t="s">
        <v>175</v>
      </c>
      <c r="H23" s="65">
        <f>IFERROR(SUM(Seguimiento!D19:F19)/SUM(Seguimiento!D18:F18)," ")</f>
        <v>8.6956521739130436E-3</v>
      </c>
      <c r="I23" s="65" t="str">
        <f>IF(Seguimiento!I19=0," ",IFERROR(SUM(Seguimiento!G19:I19)/SUM(Seguimiento!G18:I18)," "))</f>
        <v xml:space="preserve"> </v>
      </c>
      <c r="J23" s="65" t="str">
        <f>IF(Seguimiento!L18=0," ",IFERROR(SUM(Seguimiento!J19:L19)/SUM(Seguimiento!J18:L18)," "))</f>
        <v xml:space="preserve"> </v>
      </c>
      <c r="K23" s="66" t="str">
        <f>IF(Seguimiento!O18=0," ",IFERROR(SUM(Seguimiento!M19:O19)/SUM(Seguimiento!M18:O18)," "))</f>
        <v xml:space="preserve"> </v>
      </c>
      <c r="L23" s="62"/>
      <c r="M23" s="181" t="s">
        <v>85</v>
      </c>
      <c r="N23" s="182"/>
    </row>
    <row r="24" spans="1:14" ht="16.5" x14ac:dyDescent="0.3">
      <c r="A24" s="49" t="str">
        <f>+Identificacion!B23</f>
        <v xml:space="preserve">3.1 Trámites y Opas </v>
      </c>
      <c r="B24" s="196" t="str">
        <f>+A15</f>
        <v>%  de trámites y OPAS gestionados en el SUIT</v>
      </c>
      <c r="C24" s="179"/>
      <c r="D24" s="180"/>
      <c r="E24" s="54" t="s">
        <v>232</v>
      </c>
      <c r="F24" s="55" t="s">
        <v>232</v>
      </c>
      <c r="G24" s="56" t="s">
        <v>232</v>
      </c>
      <c r="H24" s="65"/>
      <c r="I24" s="65"/>
      <c r="J24" s="65"/>
      <c r="K24" s="66"/>
      <c r="L24" s="62"/>
      <c r="M24" s="181"/>
      <c r="N24" s="182"/>
    </row>
    <row r="25" spans="1:14" s="79" customFormat="1" ht="16.5" x14ac:dyDescent="0.3">
      <c r="A25" s="47"/>
      <c r="B25" s="47"/>
      <c r="C25" s="47"/>
      <c r="D25" s="47"/>
      <c r="E25" s="47"/>
      <c r="F25" s="47"/>
      <c r="G25" s="47"/>
      <c r="H25" s="47"/>
      <c r="I25" s="47"/>
      <c r="J25" s="47"/>
      <c r="K25" s="47"/>
      <c r="L25" s="47"/>
      <c r="M25" s="47"/>
      <c r="N25" s="47"/>
    </row>
    <row r="26" spans="1:14" ht="16.5" x14ac:dyDescent="0.25">
      <c r="A26" s="184" t="s">
        <v>201</v>
      </c>
      <c r="B26" s="168"/>
      <c r="C26" s="168"/>
      <c r="D26" s="168"/>
      <c r="E26" s="168"/>
      <c r="F26" s="168"/>
      <c r="G26" s="168"/>
      <c r="H26" s="168"/>
      <c r="I26" s="168"/>
      <c r="J26" s="168"/>
      <c r="K26" s="168"/>
      <c r="L26" s="168"/>
      <c r="M26" s="168"/>
      <c r="N26" s="168"/>
    </row>
    <row r="27" spans="1:14" ht="66.75" customHeight="1" x14ac:dyDescent="0.25">
      <c r="A27" s="82" t="str">
        <f t="shared" ref="A27:A30" si="1">A11</f>
        <v>Promedio de días hábiles de respuesta</v>
      </c>
      <c r="B27" s="185" t="s">
        <v>235</v>
      </c>
      <c r="C27" s="186"/>
      <c r="D27" s="186"/>
      <c r="E27" s="186"/>
      <c r="F27" s="186"/>
      <c r="G27" s="186"/>
      <c r="H27" s="186"/>
      <c r="I27" s="186"/>
      <c r="J27" s="186"/>
      <c r="K27" s="186"/>
      <c r="L27" s="186"/>
      <c r="M27" s="186"/>
      <c r="N27" s="187"/>
    </row>
    <row r="28" spans="1:14" ht="60" customHeight="1" x14ac:dyDescent="0.25">
      <c r="A28" s="80" t="str">
        <f t="shared" si="1"/>
        <v>% peticiones atendidas en más de 10 días</v>
      </c>
      <c r="B28" s="175" t="s">
        <v>236</v>
      </c>
      <c r="C28" s="188"/>
      <c r="D28" s="188"/>
      <c r="E28" s="188"/>
      <c r="F28" s="188"/>
      <c r="G28" s="188"/>
      <c r="H28" s="188"/>
      <c r="I28" s="188"/>
      <c r="J28" s="188"/>
      <c r="K28" s="188"/>
      <c r="L28" s="188"/>
      <c r="M28" s="188"/>
      <c r="N28" s="189"/>
    </row>
    <row r="29" spans="1:14" ht="39" customHeight="1" x14ac:dyDescent="0.25">
      <c r="A29" s="81" t="str">
        <f t="shared" si="1"/>
        <v>% de encuestas virtuales (insatisfacción)</v>
      </c>
      <c r="B29" s="175" t="s">
        <v>237</v>
      </c>
      <c r="C29" s="188"/>
      <c r="D29" s="188"/>
      <c r="E29" s="188"/>
      <c r="F29" s="188"/>
      <c r="G29" s="188"/>
      <c r="H29" s="188"/>
      <c r="I29" s="188"/>
      <c r="J29" s="188"/>
      <c r="K29" s="188"/>
      <c r="L29" s="188"/>
      <c r="M29" s="188"/>
      <c r="N29" s="189"/>
    </row>
    <row r="30" spans="1:14" ht="39" customHeight="1" x14ac:dyDescent="0.25">
      <c r="A30" s="81" t="str">
        <f t="shared" si="1"/>
        <v>% de encuestas  presenciales (insatisfacción)</v>
      </c>
      <c r="B30" s="175" t="s">
        <v>238</v>
      </c>
      <c r="C30" s="176"/>
      <c r="D30" s="176"/>
      <c r="E30" s="176"/>
      <c r="F30" s="176"/>
      <c r="G30" s="176"/>
      <c r="H30" s="176"/>
      <c r="I30" s="176"/>
      <c r="J30" s="176"/>
      <c r="K30" s="176"/>
      <c r="L30" s="176"/>
      <c r="M30" s="176"/>
      <c r="N30" s="177"/>
    </row>
  </sheetData>
  <protectedRanges>
    <protectedRange sqref="D7 L20:N23" name="Rango1"/>
    <protectedRange sqref="B27:N27" name="Rango1_1"/>
    <protectedRange sqref="B28:N28" name="Rango1_2"/>
    <protectedRange sqref="B29:N29" name="Rango1_3"/>
    <protectedRange sqref="B30:N30" name="Rango1_4"/>
  </protectedRanges>
  <mergeCells count="35">
    <mergeCell ref="A18:G18"/>
    <mergeCell ref="B19:D19"/>
    <mergeCell ref="B24:D24"/>
    <mergeCell ref="M24:N24"/>
    <mergeCell ref="D7:N7"/>
    <mergeCell ref="A7:C7"/>
    <mergeCell ref="M22:N22"/>
    <mergeCell ref="B23:D23"/>
    <mergeCell ref="B22:D22"/>
    <mergeCell ref="B20:D20"/>
    <mergeCell ref="M20:N20"/>
    <mergeCell ref="M19:N19"/>
    <mergeCell ref="K4:N4"/>
    <mergeCell ref="K3:N3"/>
    <mergeCell ref="A1:B4"/>
    <mergeCell ref="C1:J2"/>
    <mergeCell ref="C3:J4"/>
    <mergeCell ref="K1:N1"/>
    <mergeCell ref="K2:N2"/>
    <mergeCell ref="D6:N6"/>
    <mergeCell ref="A5:N5"/>
    <mergeCell ref="A6:C6"/>
    <mergeCell ref="B30:N30"/>
    <mergeCell ref="B21:D21"/>
    <mergeCell ref="M21:N21"/>
    <mergeCell ref="A9:N9"/>
    <mergeCell ref="A8:N8"/>
    <mergeCell ref="A26:N26"/>
    <mergeCell ref="B27:N27"/>
    <mergeCell ref="B28:N28"/>
    <mergeCell ref="B29:N29"/>
    <mergeCell ref="H18:K18"/>
    <mergeCell ref="L18:N18"/>
    <mergeCell ref="A17:N17"/>
    <mergeCell ref="M23:N23"/>
  </mergeCells>
  <conditionalFormatting sqref="B27:N27">
    <cfRule type="containsBlanks" dxfId="3" priority="4">
      <formula>LEN(TRIM(B27))=0</formula>
    </cfRule>
  </conditionalFormatting>
  <conditionalFormatting sqref="B28:N28">
    <cfRule type="containsBlanks" dxfId="2" priority="3">
      <formula>LEN(TRIM(B28))=0</formula>
    </cfRule>
  </conditionalFormatting>
  <conditionalFormatting sqref="B29:N29">
    <cfRule type="containsBlanks" dxfId="1" priority="2">
      <formula>LEN(TRIM(B29))=0</formula>
    </cfRule>
  </conditionalFormatting>
  <conditionalFormatting sqref="B30:N30">
    <cfRule type="containsBlanks" dxfId="0" priority="1">
      <formula>LEN(TRIM(B30))=0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L20:L23</xm:sqref>
        </x14:dataValidation>
        <x14:dataValidation type="list" allowBlank="1" xr:uid="{00000000-0002-0000-0200-000001000000}">
          <x14:formula1>
            <xm:f>Listas!$C$2:$C$5</xm:f>
          </x14:formula1>
          <xm:sqref>M20:M23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51</v>
      </c>
      <c r="B1" s="14" t="s">
        <v>52</v>
      </c>
      <c r="C1" s="15" t="s">
        <v>53</v>
      </c>
      <c r="D1" s="16" t="s">
        <v>54</v>
      </c>
      <c r="E1" s="17" t="s">
        <v>55</v>
      </c>
      <c r="F1" s="18"/>
      <c r="G1" s="19"/>
      <c r="H1" s="20"/>
      <c r="I1" s="20"/>
      <c r="J1" s="20"/>
      <c r="K1" s="20"/>
      <c r="L1" s="20"/>
      <c r="M1" s="20"/>
      <c r="N1" s="20"/>
      <c r="O1" s="20"/>
      <c r="P1" s="20"/>
      <c r="Q1" s="20"/>
      <c r="R1" s="20"/>
      <c r="S1" s="20"/>
      <c r="T1" s="20"/>
      <c r="U1" s="20"/>
      <c r="V1" s="20"/>
      <c r="W1" s="20"/>
      <c r="X1" s="20"/>
      <c r="Y1" s="20"/>
      <c r="Z1" s="20"/>
    </row>
    <row r="2" spans="1:26" ht="16.5" customHeight="1" x14ac:dyDescent="0.3">
      <c r="A2" s="21" t="s">
        <v>57</v>
      </c>
      <c r="B2" s="22" t="s">
        <v>58</v>
      </c>
      <c r="C2" s="24" t="s">
        <v>60</v>
      </c>
      <c r="D2" s="25" t="s">
        <v>64</v>
      </c>
      <c r="E2" s="26" t="s">
        <v>66</v>
      </c>
      <c r="F2" s="27"/>
      <c r="G2" s="19"/>
      <c r="H2" s="20"/>
      <c r="I2" s="20"/>
      <c r="J2" s="20"/>
      <c r="K2" s="20"/>
      <c r="L2" s="20"/>
      <c r="M2" s="20"/>
      <c r="N2" s="20"/>
      <c r="O2" s="20"/>
      <c r="P2" s="20"/>
      <c r="Q2" s="20"/>
      <c r="R2" s="20"/>
      <c r="S2" s="20"/>
      <c r="T2" s="20"/>
      <c r="U2" s="20"/>
      <c r="V2" s="20"/>
      <c r="W2" s="20"/>
      <c r="X2" s="20"/>
      <c r="Y2" s="20"/>
      <c r="Z2" s="20"/>
    </row>
    <row r="3" spans="1:26" ht="16.5" customHeight="1" x14ac:dyDescent="0.3">
      <c r="A3" s="28" t="s">
        <v>69</v>
      </c>
      <c r="B3" s="29" t="s">
        <v>42</v>
      </c>
      <c r="C3" s="24" t="s">
        <v>74</v>
      </c>
      <c r="D3" s="25" t="s">
        <v>75</v>
      </c>
      <c r="E3" s="26" t="s">
        <v>76</v>
      </c>
      <c r="F3" s="30"/>
      <c r="G3" s="20"/>
      <c r="H3" s="20"/>
      <c r="I3" s="20"/>
      <c r="J3" s="20"/>
      <c r="K3" s="20"/>
      <c r="L3" s="20"/>
      <c r="M3" s="20"/>
      <c r="N3" s="20"/>
      <c r="O3" s="20"/>
      <c r="P3" s="20"/>
      <c r="Q3" s="20"/>
      <c r="R3" s="20"/>
      <c r="S3" s="20"/>
      <c r="T3" s="20"/>
      <c r="U3" s="20"/>
      <c r="V3" s="20"/>
      <c r="W3" s="20"/>
      <c r="X3" s="20"/>
      <c r="Y3" s="20"/>
      <c r="Z3" s="20"/>
    </row>
    <row r="4" spans="1:26" ht="16.5" customHeight="1" x14ac:dyDescent="0.3">
      <c r="A4" s="21" t="s">
        <v>77</v>
      </c>
      <c r="B4" s="29" t="s">
        <v>78</v>
      </c>
      <c r="C4" s="31" t="s">
        <v>79</v>
      </c>
      <c r="D4" s="32" t="s">
        <v>81</v>
      </c>
      <c r="E4" s="26" t="s">
        <v>82</v>
      </c>
      <c r="F4" s="27"/>
      <c r="G4" s="19"/>
      <c r="H4" s="20"/>
      <c r="I4" s="20"/>
      <c r="J4" s="20"/>
      <c r="K4" s="20"/>
      <c r="L4" s="20"/>
      <c r="M4" s="20"/>
      <c r="N4" s="20"/>
      <c r="O4" s="20"/>
      <c r="P4" s="20"/>
      <c r="Q4" s="20"/>
      <c r="R4" s="20"/>
      <c r="S4" s="20"/>
      <c r="T4" s="20"/>
      <c r="U4" s="20"/>
      <c r="V4" s="20"/>
      <c r="W4" s="20"/>
      <c r="X4" s="20"/>
      <c r="Y4" s="20"/>
      <c r="Z4" s="20"/>
    </row>
    <row r="5" spans="1:26" ht="16.5" customHeight="1" x14ac:dyDescent="0.3">
      <c r="A5" s="33" t="s">
        <v>83</v>
      </c>
      <c r="B5" s="34"/>
      <c r="C5" s="31" t="s">
        <v>85</v>
      </c>
      <c r="D5" s="25" t="s">
        <v>86</v>
      </c>
      <c r="E5" s="27"/>
      <c r="F5" s="27"/>
      <c r="G5" s="19"/>
      <c r="H5" s="20"/>
      <c r="I5" s="20"/>
      <c r="J5" s="20"/>
      <c r="K5" s="20"/>
      <c r="L5" s="20"/>
      <c r="M5" s="20"/>
      <c r="N5" s="20"/>
      <c r="O5" s="20"/>
      <c r="P5" s="20"/>
      <c r="Q5" s="20"/>
      <c r="R5" s="20"/>
      <c r="S5" s="20"/>
      <c r="T5" s="20"/>
      <c r="U5" s="20"/>
      <c r="V5" s="20"/>
      <c r="W5" s="20"/>
      <c r="X5" s="20"/>
      <c r="Y5" s="20"/>
      <c r="Z5" s="20"/>
    </row>
    <row r="6" spans="1:26" ht="16.5" customHeight="1" x14ac:dyDescent="0.3">
      <c r="A6" s="35" t="s">
        <v>87</v>
      </c>
      <c r="B6" s="20"/>
      <c r="C6" s="36"/>
      <c r="D6" s="25" t="s">
        <v>88</v>
      </c>
      <c r="E6" s="37"/>
      <c r="F6" s="27"/>
      <c r="G6" s="19"/>
      <c r="H6" s="20"/>
      <c r="I6" s="20"/>
      <c r="J6" s="20"/>
      <c r="K6" s="20"/>
      <c r="L6" s="20"/>
      <c r="M6" s="20"/>
      <c r="N6" s="20"/>
      <c r="O6" s="20"/>
      <c r="P6" s="20"/>
      <c r="Q6" s="20"/>
      <c r="R6" s="20"/>
      <c r="S6" s="20"/>
      <c r="T6" s="20"/>
      <c r="U6" s="20"/>
      <c r="V6" s="20"/>
      <c r="W6" s="20"/>
      <c r="X6" s="20"/>
      <c r="Y6" s="20"/>
      <c r="Z6" s="20"/>
    </row>
    <row r="7" spans="1:26" ht="16.5" customHeight="1" x14ac:dyDescent="0.3">
      <c r="A7" s="39" t="s">
        <v>89</v>
      </c>
      <c r="B7" s="20"/>
      <c r="C7" s="40"/>
      <c r="D7" s="41"/>
      <c r="E7" s="30"/>
      <c r="F7" s="27"/>
      <c r="G7" s="19"/>
      <c r="H7" s="20"/>
      <c r="I7" s="20"/>
      <c r="J7" s="20"/>
      <c r="K7" s="20"/>
      <c r="L7" s="20"/>
      <c r="M7" s="20"/>
      <c r="N7" s="20"/>
      <c r="O7" s="20"/>
      <c r="P7" s="20"/>
      <c r="Q7" s="20"/>
      <c r="R7" s="20"/>
      <c r="S7" s="20"/>
      <c r="T7" s="20"/>
      <c r="U7" s="20"/>
      <c r="V7" s="20"/>
      <c r="W7" s="20"/>
      <c r="X7" s="20"/>
      <c r="Y7" s="20"/>
      <c r="Z7" s="20"/>
    </row>
    <row r="8" spans="1:26" ht="16.5" customHeight="1" x14ac:dyDescent="0.3">
      <c r="A8" s="39" t="s">
        <v>90</v>
      </c>
      <c r="B8" s="42" t="s">
        <v>91</v>
      </c>
      <c r="C8" s="43" t="s">
        <v>92</v>
      </c>
      <c r="D8" s="44" t="s">
        <v>94</v>
      </c>
      <c r="E8" s="45" t="s">
        <v>96</v>
      </c>
      <c r="F8" s="45" t="s">
        <v>98</v>
      </c>
      <c r="G8" s="20"/>
      <c r="H8" s="20"/>
      <c r="I8" s="20"/>
      <c r="J8" s="20"/>
      <c r="K8" s="20"/>
      <c r="L8" s="20"/>
      <c r="M8" s="20"/>
      <c r="N8" s="20"/>
      <c r="O8" s="20"/>
      <c r="P8" s="20"/>
      <c r="Q8" s="20"/>
      <c r="R8" s="20"/>
      <c r="S8" s="20"/>
      <c r="T8" s="20"/>
      <c r="U8" s="20"/>
      <c r="V8" s="20"/>
      <c r="W8" s="20"/>
      <c r="X8" s="20"/>
      <c r="Y8" s="20"/>
      <c r="Z8" s="20"/>
    </row>
    <row r="9" spans="1:26" ht="16.5" customHeight="1" x14ac:dyDescent="0.3">
      <c r="A9" s="20"/>
      <c r="B9" s="20" t="s">
        <v>99</v>
      </c>
      <c r="C9" s="20" t="s">
        <v>100</v>
      </c>
      <c r="D9" s="46" t="s">
        <v>101</v>
      </c>
      <c r="E9" s="47" t="s">
        <v>105</v>
      </c>
      <c r="F9" s="20" t="s">
        <v>106</v>
      </c>
      <c r="G9" s="20"/>
      <c r="H9" s="20"/>
      <c r="I9" s="20"/>
      <c r="J9" s="20"/>
      <c r="K9" s="20"/>
      <c r="L9" s="20"/>
      <c r="M9" s="20"/>
      <c r="N9" s="20"/>
      <c r="O9" s="20"/>
      <c r="P9" s="20"/>
      <c r="Q9" s="20"/>
      <c r="R9" s="20"/>
      <c r="S9" s="20"/>
      <c r="T9" s="20"/>
      <c r="U9" s="20"/>
      <c r="V9" s="20"/>
      <c r="W9" s="20"/>
      <c r="X9" s="20"/>
      <c r="Y9" s="20"/>
      <c r="Z9" s="20"/>
    </row>
    <row r="10" spans="1:26" ht="16.5" customHeight="1" x14ac:dyDescent="0.3">
      <c r="A10" s="20"/>
      <c r="B10" s="20" t="s">
        <v>107</v>
      </c>
      <c r="C10" s="20" t="s">
        <v>108</v>
      </c>
      <c r="D10" s="48" t="s">
        <v>109</v>
      </c>
      <c r="E10" s="47" t="s">
        <v>115</v>
      </c>
      <c r="F10" s="20" t="s">
        <v>116</v>
      </c>
      <c r="G10" s="20"/>
      <c r="H10" s="20"/>
      <c r="I10" s="20"/>
      <c r="J10" s="20"/>
      <c r="K10" s="20"/>
      <c r="L10" s="20"/>
      <c r="M10" s="20"/>
      <c r="N10" s="20"/>
      <c r="O10" s="20"/>
      <c r="P10" s="20"/>
      <c r="Q10" s="20"/>
      <c r="R10" s="20"/>
      <c r="S10" s="20"/>
      <c r="T10" s="20"/>
      <c r="U10" s="20"/>
      <c r="V10" s="20"/>
      <c r="W10" s="20"/>
      <c r="X10" s="20"/>
      <c r="Y10" s="20"/>
      <c r="Z10" s="20"/>
    </row>
    <row r="11" spans="1:26" ht="16.5" customHeight="1" x14ac:dyDescent="0.3">
      <c r="A11" s="20"/>
      <c r="B11" s="20" t="s">
        <v>117</v>
      </c>
      <c r="C11" s="20" t="s">
        <v>118</v>
      </c>
      <c r="D11" s="46" t="s">
        <v>119</v>
      </c>
      <c r="E11" s="47" t="s">
        <v>120</v>
      </c>
      <c r="F11" s="20" t="s">
        <v>121</v>
      </c>
      <c r="G11" s="20"/>
      <c r="H11" s="20"/>
      <c r="I11" s="20"/>
      <c r="J11" s="20"/>
      <c r="K11" s="20"/>
      <c r="L11" s="20"/>
      <c r="M11" s="20"/>
      <c r="N11" s="20"/>
      <c r="O11" s="20"/>
      <c r="P11" s="20"/>
      <c r="Q11" s="20"/>
      <c r="R11" s="20"/>
      <c r="S11" s="20"/>
      <c r="T11" s="20"/>
      <c r="U11" s="20"/>
      <c r="V11" s="20"/>
      <c r="W11" s="20"/>
      <c r="X11" s="20"/>
      <c r="Y11" s="20"/>
      <c r="Z11" s="20"/>
    </row>
    <row r="12" spans="1:26" ht="16.5" customHeight="1" x14ac:dyDescent="0.3">
      <c r="A12" s="20"/>
      <c r="B12" s="20" t="s">
        <v>124</v>
      </c>
      <c r="C12" s="20" t="s">
        <v>125</v>
      </c>
      <c r="D12" s="46" t="s">
        <v>126</v>
      </c>
      <c r="E12" s="47" t="s">
        <v>32</v>
      </c>
      <c r="F12" s="20" t="s">
        <v>128</v>
      </c>
      <c r="G12" s="20"/>
      <c r="H12" s="20"/>
      <c r="I12" s="20"/>
      <c r="J12" s="20"/>
      <c r="K12" s="20"/>
      <c r="L12" s="20"/>
      <c r="M12" s="20"/>
      <c r="N12" s="20"/>
      <c r="O12" s="20"/>
      <c r="P12" s="20"/>
      <c r="Q12" s="20"/>
      <c r="R12" s="20"/>
      <c r="S12" s="20"/>
      <c r="T12" s="20"/>
      <c r="U12" s="20"/>
      <c r="V12" s="20"/>
      <c r="W12" s="20"/>
      <c r="X12" s="20"/>
      <c r="Y12" s="20"/>
      <c r="Z12" s="20"/>
    </row>
    <row r="13" spans="1:26" ht="16.5" customHeight="1" x14ac:dyDescent="0.3">
      <c r="A13" s="20"/>
      <c r="B13" s="20" t="s">
        <v>129</v>
      </c>
      <c r="C13" s="20" t="s">
        <v>130</v>
      </c>
      <c r="D13" s="46" t="s">
        <v>131</v>
      </c>
      <c r="E13" s="47" t="s">
        <v>132</v>
      </c>
      <c r="F13" s="20" t="s">
        <v>40</v>
      </c>
      <c r="G13" s="20"/>
      <c r="H13" s="20"/>
      <c r="I13" s="20"/>
      <c r="J13" s="20"/>
      <c r="K13" s="20"/>
      <c r="L13" s="20"/>
      <c r="M13" s="20"/>
      <c r="N13" s="20"/>
      <c r="O13" s="20"/>
      <c r="P13" s="20"/>
      <c r="Q13" s="20"/>
      <c r="R13" s="20"/>
      <c r="S13" s="20"/>
      <c r="T13" s="20"/>
      <c r="U13" s="20"/>
      <c r="V13" s="20"/>
      <c r="W13" s="20"/>
      <c r="X13" s="20"/>
      <c r="Y13" s="20"/>
      <c r="Z13" s="20"/>
    </row>
    <row r="14" spans="1:26" ht="16.5" customHeight="1" x14ac:dyDescent="0.3">
      <c r="A14" s="20"/>
      <c r="B14" s="20" t="s">
        <v>133</v>
      </c>
      <c r="C14" s="20" t="s">
        <v>134</v>
      </c>
      <c r="D14" s="46" t="s">
        <v>135</v>
      </c>
      <c r="E14" s="47" t="s">
        <v>136</v>
      </c>
      <c r="F14" s="20" t="s">
        <v>137</v>
      </c>
      <c r="G14" s="20"/>
      <c r="H14" s="20"/>
      <c r="I14" s="20"/>
      <c r="J14" s="20"/>
      <c r="K14" s="20"/>
      <c r="L14" s="20"/>
      <c r="M14" s="20"/>
      <c r="N14" s="20"/>
      <c r="O14" s="20"/>
      <c r="P14" s="20"/>
      <c r="Q14" s="20"/>
      <c r="R14" s="20"/>
      <c r="S14" s="20"/>
      <c r="T14" s="20"/>
      <c r="U14" s="20"/>
      <c r="V14" s="20"/>
      <c r="W14" s="20"/>
      <c r="X14" s="20"/>
      <c r="Y14" s="20"/>
      <c r="Z14" s="20"/>
    </row>
    <row r="15" spans="1:26" ht="16.5" customHeight="1" x14ac:dyDescent="0.3">
      <c r="A15" s="20"/>
      <c r="B15" s="20" t="s">
        <v>138</v>
      </c>
      <c r="C15" s="20" t="s">
        <v>139</v>
      </c>
      <c r="D15" s="46" t="s">
        <v>140</v>
      </c>
      <c r="E15" s="47" t="s">
        <v>141</v>
      </c>
      <c r="F15" s="20" t="s">
        <v>142</v>
      </c>
      <c r="G15" s="20"/>
      <c r="H15" s="20"/>
      <c r="I15" s="20"/>
      <c r="J15" s="20"/>
      <c r="K15" s="20"/>
      <c r="L15" s="20"/>
      <c r="M15" s="20"/>
      <c r="N15" s="20"/>
      <c r="O15" s="20"/>
      <c r="P15" s="20"/>
      <c r="Q15" s="20"/>
      <c r="R15" s="20"/>
      <c r="S15" s="20"/>
      <c r="T15" s="20"/>
      <c r="U15" s="20"/>
      <c r="V15" s="20"/>
      <c r="W15" s="20"/>
      <c r="X15" s="20"/>
      <c r="Y15" s="20"/>
      <c r="Z15" s="20"/>
    </row>
    <row r="16" spans="1:26" ht="16.5" customHeight="1" x14ac:dyDescent="0.3">
      <c r="A16" s="20"/>
      <c r="B16" s="20"/>
      <c r="C16" s="20" t="s">
        <v>143</v>
      </c>
      <c r="D16" s="50"/>
      <c r="E16" s="47" t="s">
        <v>145</v>
      </c>
      <c r="F16" s="20" t="s">
        <v>146</v>
      </c>
      <c r="G16" s="20"/>
      <c r="H16" s="20"/>
      <c r="I16" s="20"/>
      <c r="J16" s="20"/>
      <c r="K16" s="20"/>
      <c r="L16" s="20"/>
      <c r="M16" s="20"/>
      <c r="N16" s="20"/>
      <c r="O16" s="20"/>
      <c r="P16" s="20"/>
      <c r="Q16" s="20"/>
      <c r="R16" s="20"/>
      <c r="S16" s="20"/>
      <c r="T16" s="20"/>
      <c r="U16" s="20"/>
      <c r="V16" s="20"/>
      <c r="W16" s="20"/>
      <c r="X16" s="20"/>
      <c r="Y16" s="20"/>
      <c r="Z16" s="20"/>
    </row>
    <row r="17" spans="1:26" ht="16.5" customHeight="1" x14ac:dyDescent="0.3">
      <c r="A17" s="20"/>
      <c r="B17" s="20"/>
      <c r="C17" s="20" t="s">
        <v>147</v>
      </c>
      <c r="D17" s="20"/>
      <c r="E17" s="47" t="s">
        <v>150</v>
      </c>
      <c r="F17" s="20" t="s">
        <v>151</v>
      </c>
      <c r="G17" s="20"/>
      <c r="H17" s="20"/>
      <c r="I17" s="20"/>
      <c r="J17" s="20"/>
      <c r="K17" s="20"/>
      <c r="L17" s="20"/>
      <c r="M17" s="20"/>
      <c r="N17" s="20"/>
      <c r="O17" s="20"/>
      <c r="P17" s="20"/>
      <c r="Q17" s="20"/>
      <c r="R17" s="20"/>
      <c r="S17" s="20"/>
      <c r="T17" s="20"/>
      <c r="U17" s="20"/>
      <c r="V17" s="20"/>
      <c r="W17" s="20"/>
      <c r="X17" s="20"/>
      <c r="Y17" s="20"/>
      <c r="Z17" s="20"/>
    </row>
    <row r="18" spans="1:26" ht="16.5" customHeight="1" x14ac:dyDescent="0.3">
      <c r="A18" s="52" t="s">
        <v>152</v>
      </c>
      <c r="B18" s="20"/>
      <c r="C18" s="20" t="s">
        <v>153</v>
      </c>
      <c r="D18" s="20"/>
      <c r="E18" s="47" t="s">
        <v>154</v>
      </c>
      <c r="F18" s="20"/>
      <c r="G18" s="20"/>
      <c r="H18" s="20"/>
      <c r="I18" s="20"/>
      <c r="J18" s="20"/>
      <c r="K18" s="20"/>
      <c r="L18" s="20"/>
      <c r="M18" s="20"/>
      <c r="N18" s="20"/>
      <c r="O18" s="20"/>
      <c r="P18" s="20"/>
      <c r="Q18" s="20"/>
      <c r="R18" s="20"/>
      <c r="S18" s="20"/>
      <c r="T18" s="20"/>
      <c r="U18" s="20"/>
      <c r="V18" s="20"/>
      <c r="W18" s="20"/>
      <c r="X18" s="20"/>
      <c r="Y18" s="20"/>
      <c r="Z18" s="20"/>
    </row>
    <row r="19" spans="1:26" ht="16.5" customHeight="1" x14ac:dyDescent="0.3">
      <c r="A19" s="53" t="s">
        <v>155</v>
      </c>
      <c r="B19" s="20"/>
      <c r="C19" s="20" t="s">
        <v>156</v>
      </c>
      <c r="D19" s="20"/>
      <c r="E19" s="47" t="s">
        <v>157</v>
      </c>
      <c r="F19" s="20"/>
      <c r="G19" s="20"/>
      <c r="H19" s="20"/>
      <c r="I19" s="20"/>
      <c r="J19" s="20"/>
      <c r="K19" s="20"/>
      <c r="L19" s="20"/>
      <c r="M19" s="20"/>
      <c r="N19" s="20"/>
      <c r="O19" s="20"/>
      <c r="P19" s="20"/>
      <c r="Q19" s="20"/>
      <c r="R19" s="20"/>
      <c r="S19" s="20"/>
      <c r="T19" s="20"/>
      <c r="U19" s="20"/>
      <c r="V19" s="20"/>
      <c r="W19" s="20"/>
      <c r="X19" s="20"/>
      <c r="Y19" s="20"/>
      <c r="Z19" s="20"/>
    </row>
    <row r="20" spans="1:26" ht="16.5" customHeight="1" x14ac:dyDescent="0.3">
      <c r="A20" s="53" t="s">
        <v>158</v>
      </c>
      <c r="B20" s="20"/>
      <c r="C20" s="20" t="s">
        <v>159</v>
      </c>
      <c r="D20" s="20"/>
      <c r="E20" s="47" t="s">
        <v>160</v>
      </c>
      <c r="F20" s="20"/>
      <c r="G20" s="20"/>
      <c r="H20" s="20"/>
      <c r="I20" s="20"/>
      <c r="J20" s="20"/>
      <c r="K20" s="20"/>
      <c r="L20" s="20"/>
      <c r="M20" s="20"/>
      <c r="N20" s="20"/>
      <c r="O20" s="20"/>
      <c r="P20" s="20"/>
      <c r="Q20" s="20"/>
      <c r="R20" s="20"/>
      <c r="S20" s="20"/>
      <c r="T20" s="20"/>
      <c r="U20" s="20"/>
      <c r="V20" s="20"/>
      <c r="W20" s="20"/>
      <c r="X20" s="20"/>
      <c r="Y20" s="20"/>
      <c r="Z20" s="20"/>
    </row>
    <row r="21" spans="1:26" ht="16.5" customHeight="1" x14ac:dyDescent="0.3">
      <c r="A21" s="20"/>
      <c r="B21" s="20"/>
      <c r="C21" s="20" t="s">
        <v>161</v>
      </c>
      <c r="D21" s="20"/>
      <c r="E21" s="47" t="s">
        <v>162</v>
      </c>
      <c r="F21" s="20"/>
      <c r="G21" s="20"/>
      <c r="H21" s="20"/>
      <c r="I21" s="20"/>
      <c r="J21" s="20"/>
      <c r="K21" s="20"/>
      <c r="L21" s="20"/>
      <c r="M21" s="20"/>
      <c r="N21" s="20"/>
      <c r="O21" s="20"/>
      <c r="P21" s="20"/>
      <c r="Q21" s="20"/>
      <c r="R21" s="20"/>
      <c r="S21" s="20"/>
      <c r="T21" s="20"/>
      <c r="U21" s="20"/>
      <c r="V21" s="20"/>
      <c r="W21" s="20"/>
      <c r="X21" s="20"/>
      <c r="Y21" s="20"/>
      <c r="Z21" s="20"/>
    </row>
    <row r="22" spans="1:26" ht="16.5" customHeight="1" x14ac:dyDescent="0.3">
      <c r="A22" s="20"/>
      <c r="B22" s="20"/>
      <c r="C22" s="20" t="s">
        <v>163</v>
      </c>
      <c r="D22" s="20"/>
      <c r="E22" s="47" t="s">
        <v>164</v>
      </c>
      <c r="F22" s="20"/>
      <c r="G22" s="20"/>
      <c r="H22" s="20"/>
      <c r="I22" s="20"/>
      <c r="J22" s="20"/>
      <c r="K22" s="20"/>
      <c r="L22" s="20"/>
      <c r="M22" s="20"/>
      <c r="N22" s="20"/>
      <c r="O22" s="20"/>
      <c r="P22" s="20"/>
      <c r="Q22" s="20"/>
      <c r="R22" s="20"/>
      <c r="S22" s="20"/>
      <c r="T22" s="20"/>
      <c r="U22" s="20"/>
      <c r="V22" s="20"/>
      <c r="W22" s="20"/>
      <c r="X22" s="20"/>
      <c r="Y22" s="20"/>
      <c r="Z22" s="20"/>
    </row>
    <row r="23" spans="1:26" ht="16.5" customHeight="1" x14ac:dyDescent="0.3">
      <c r="A23" s="20"/>
      <c r="B23" s="20"/>
      <c r="C23" s="20" t="s">
        <v>165</v>
      </c>
      <c r="D23" s="20"/>
      <c r="E23" s="47" t="s">
        <v>166</v>
      </c>
      <c r="F23" s="20"/>
      <c r="G23" s="20"/>
      <c r="H23" s="20"/>
      <c r="I23" s="20"/>
      <c r="J23" s="20"/>
      <c r="K23" s="20"/>
      <c r="L23" s="20"/>
      <c r="M23" s="20"/>
      <c r="N23" s="20"/>
      <c r="O23" s="20"/>
      <c r="P23" s="20"/>
      <c r="Q23" s="20"/>
      <c r="R23" s="20"/>
      <c r="S23" s="20"/>
      <c r="T23" s="20"/>
      <c r="U23" s="20"/>
      <c r="V23" s="20"/>
      <c r="W23" s="20"/>
      <c r="X23" s="20"/>
      <c r="Y23" s="20"/>
      <c r="Z23" s="20"/>
    </row>
    <row r="24" spans="1:26" ht="16.5" customHeight="1" x14ac:dyDescent="0.3">
      <c r="A24" s="20"/>
      <c r="B24" s="20"/>
      <c r="C24" s="20" t="s">
        <v>167</v>
      </c>
      <c r="D24" s="53"/>
      <c r="E24" s="47" t="s">
        <v>168</v>
      </c>
      <c r="F24" s="20"/>
      <c r="G24" s="20"/>
      <c r="H24" s="20"/>
      <c r="I24" s="20"/>
      <c r="J24" s="20"/>
      <c r="K24" s="20"/>
      <c r="L24" s="20"/>
      <c r="M24" s="20"/>
      <c r="N24" s="20"/>
      <c r="O24" s="20"/>
      <c r="P24" s="20"/>
      <c r="Q24" s="20"/>
      <c r="R24" s="20"/>
      <c r="S24" s="20"/>
      <c r="T24" s="20"/>
      <c r="U24" s="20"/>
      <c r="V24" s="20"/>
      <c r="W24" s="20"/>
      <c r="X24" s="20"/>
      <c r="Y24" s="20"/>
      <c r="Z24" s="20"/>
    </row>
    <row r="25" spans="1:26" ht="16.5" customHeight="1" x14ac:dyDescent="0.3">
      <c r="A25" s="20"/>
      <c r="B25" s="20"/>
      <c r="C25" s="20"/>
      <c r="D25" s="53"/>
      <c r="E25" s="47" t="s">
        <v>169</v>
      </c>
      <c r="F25" s="20"/>
      <c r="G25" s="20"/>
      <c r="H25" s="20"/>
      <c r="I25" s="20"/>
      <c r="J25" s="20"/>
      <c r="K25" s="20"/>
      <c r="L25" s="20"/>
      <c r="M25" s="20"/>
      <c r="N25" s="20"/>
      <c r="O25" s="20"/>
      <c r="P25" s="20"/>
      <c r="Q25" s="20"/>
      <c r="R25" s="20"/>
      <c r="S25" s="20"/>
      <c r="T25" s="20"/>
      <c r="U25" s="20"/>
      <c r="V25" s="20"/>
      <c r="W25" s="20"/>
      <c r="X25" s="20"/>
      <c r="Y25" s="20"/>
      <c r="Z25" s="20"/>
    </row>
    <row r="26" spans="1:26" ht="16.5" customHeight="1" x14ac:dyDescent="0.3">
      <c r="A26" s="20"/>
      <c r="B26" s="20" t="s">
        <v>170</v>
      </c>
      <c r="C26" s="20">
        <v>2018</v>
      </c>
      <c r="D26" s="53"/>
      <c r="E26" s="20"/>
      <c r="F26" s="20"/>
      <c r="G26" s="20"/>
      <c r="H26" s="20"/>
      <c r="I26" s="20"/>
      <c r="J26" s="20"/>
      <c r="K26" s="20"/>
      <c r="L26" s="20"/>
      <c r="M26" s="20"/>
      <c r="N26" s="20"/>
      <c r="O26" s="20"/>
      <c r="P26" s="20"/>
      <c r="Q26" s="20"/>
      <c r="R26" s="20"/>
      <c r="S26" s="20"/>
      <c r="T26" s="20"/>
      <c r="U26" s="20"/>
      <c r="V26" s="20"/>
      <c r="W26" s="20"/>
      <c r="X26" s="20"/>
      <c r="Y26" s="20"/>
      <c r="Z26" s="20"/>
    </row>
    <row r="27" spans="1:26" ht="16.5" customHeight="1" x14ac:dyDescent="0.3">
      <c r="A27" s="20"/>
      <c r="B27" s="20"/>
      <c r="C27" s="20">
        <v>2019</v>
      </c>
      <c r="D27" s="53"/>
      <c r="E27" s="20"/>
      <c r="F27" s="20"/>
      <c r="G27" s="20"/>
      <c r="H27" s="20"/>
      <c r="I27" s="20"/>
      <c r="J27" s="20"/>
      <c r="K27" s="20"/>
      <c r="L27" s="20"/>
      <c r="M27" s="20"/>
      <c r="N27" s="20"/>
      <c r="O27" s="20"/>
      <c r="P27" s="20"/>
      <c r="Q27" s="20"/>
      <c r="R27" s="20"/>
      <c r="S27" s="20"/>
      <c r="T27" s="20"/>
      <c r="U27" s="20"/>
      <c r="V27" s="20"/>
      <c r="W27" s="20"/>
      <c r="X27" s="20"/>
      <c r="Y27" s="20"/>
      <c r="Z27" s="20"/>
    </row>
    <row r="28" spans="1:26" ht="16.5" customHeight="1" x14ac:dyDescent="0.3">
      <c r="A28" s="20"/>
      <c r="B28" s="20"/>
      <c r="C28" s="20">
        <v>2020</v>
      </c>
      <c r="D28" s="20"/>
      <c r="E28" s="20"/>
      <c r="F28" s="20"/>
      <c r="G28" s="20"/>
      <c r="H28" s="20"/>
      <c r="I28" s="20"/>
      <c r="J28" s="20"/>
      <c r="K28" s="20"/>
      <c r="L28" s="20"/>
      <c r="M28" s="20"/>
      <c r="N28" s="20"/>
      <c r="O28" s="20"/>
      <c r="P28" s="20"/>
      <c r="Q28" s="20"/>
      <c r="R28" s="20"/>
      <c r="S28" s="20"/>
      <c r="T28" s="20"/>
      <c r="U28" s="20"/>
      <c r="V28" s="20"/>
      <c r="W28" s="20"/>
      <c r="X28" s="20"/>
      <c r="Y28" s="20"/>
      <c r="Z28" s="20"/>
    </row>
    <row r="29" spans="1:26" ht="16.5" customHeight="1"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6.5" customHeight="1" x14ac:dyDescent="0.3">
      <c r="A30" s="20"/>
      <c r="B30" s="20" t="s">
        <v>176</v>
      </c>
      <c r="C30" s="20" t="s">
        <v>177</v>
      </c>
      <c r="D30" s="20"/>
      <c r="E30" s="20"/>
      <c r="F30" s="20"/>
      <c r="G30" s="20"/>
      <c r="H30" s="20"/>
      <c r="I30" s="20"/>
      <c r="J30" s="20"/>
      <c r="K30" s="20"/>
      <c r="L30" s="20"/>
      <c r="M30" s="20"/>
      <c r="N30" s="20"/>
      <c r="O30" s="20"/>
      <c r="P30" s="20"/>
      <c r="Q30" s="20"/>
      <c r="R30" s="20"/>
      <c r="S30" s="20"/>
      <c r="T30" s="20"/>
      <c r="U30" s="20"/>
      <c r="V30" s="20"/>
      <c r="W30" s="20"/>
      <c r="X30" s="20"/>
      <c r="Y30" s="20"/>
      <c r="Z30" s="20"/>
    </row>
    <row r="31" spans="1:26" ht="16.5" customHeight="1" x14ac:dyDescent="0.3">
      <c r="A31" s="20"/>
      <c r="B31" s="20"/>
      <c r="C31" s="20" t="s">
        <v>178</v>
      </c>
      <c r="D31" s="20"/>
      <c r="E31" s="20"/>
      <c r="F31" s="20"/>
      <c r="G31" s="20"/>
      <c r="H31" s="20"/>
      <c r="I31" s="20"/>
      <c r="J31" s="20"/>
      <c r="K31" s="20"/>
      <c r="L31" s="20"/>
      <c r="M31" s="20"/>
      <c r="N31" s="20"/>
      <c r="O31" s="20"/>
      <c r="P31" s="20"/>
      <c r="Q31" s="20"/>
      <c r="R31" s="20"/>
      <c r="S31" s="20"/>
      <c r="T31" s="20"/>
      <c r="U31" s="20"/>
      <c r="V31" s="20"/>
      <c r="W31" s="20"/>
      <c r="X31" s="20"/>
      <c r="Y31" s="20"/>
      <c r="Z31" s="20"/>
    </row>
    <row r="32" spans="1:26" ht="16.5" customHeight="1" x14ac:dyDescent="0.3">
      <c r="A32" s="20"/>
      <c r="B32" s="20"/>
      <c r="C32" s="20" t="s">
        <v>179</v>
      </c>
      <c r="D32" s="20"/>
      <c r="E32" s="20"/>
      <c r="F32" s="20"/>
      <c r="G32" s="20"/>
      <c r="H32" s="20"/>
      <c r="I32" s="20"/>
      <c r="J32" s="20"/>
      <c r="K32" s="20"/>
      <c r="L32" s="20"/>
      <c r="M32" s="20"/>
      <c r="N32" s="20"/>
      <c r="O32" s="20"/>
      <c r="P32" s="20"/>
      <c r="Q32" s="20"/>
      <c r="R32" s="20"/>
      <c r="S32" s="20"/>
      <c r="T32" s="20"/>
      <c r="U32" s="20"/>
      <c r="V32" s="20"/>
      <c r="W32" s="20"/>
      <c r="X32" s="20"/>
      <c r="Y32" s="20"/>
      <c r="Z32" s="20"/>
    </row>
    <row r="33" spans="1:26" ht="16.5" customHeight="1" x14ac:dyDescent="0.3">
      <c r="A33" s="20"/>
      <c r="B33" s="20"/>
      <c r="C33" s="20" t="s">
        <v>180</v>
      </c>
      <c r="D33" s="20"/>
      <c r="E33" s="20"/>
      <c r="F33" s="20"/>
      <c r="G33" s="20"/>
      <c r="H33" s="20"/>
      <c r="I33" s="20"/>
      <c r="J33" s="20"/>
      <c r="K33" s="20"/>
      <c r="L33" s="20"/>
      <c r="M33" s="20"/>
      <c r="N33" s="20"/>
      <c r="O33" s="20"/>
      <c r="P33" s="20"/>
      <c r="Q33" s="20"/>
      <c r="R33" s="20"/>
      <c r="S33" s="20"/>
      <c r="T33" s="20"/>
      <c r="U33" s="20"/>
      <c r="V33" s="20"/>
      <c r="W33" s="20"/>
      <c r="X33" s="20"/>
      <c r="Y33" s="20"/>
      <c r="Z33" s="20"/>
    </row>
    <row r="34" spans="1:26" ht="16.5" customHeight="1" x14ac:dyDescent="0.3">
      <c r="A34" s="20"/>
      <c r="B34" s="20"/>
      <c r="C34" s="20" t="s">
        <v>181</v>
      </c>
      <c r="D34" s="20"/>
      <c r="E34" s="20"/>
      <c r="F34" s="20"/>
      <c r="G34" s="20"/>
      <c r="H34" s="20"/>
      <c r="I34" s="20"/>
      <c r="J34" s="20"/>
      <c r="K34" s="20"/>
      <c r="L34" s="20"/>
      <c r="M34" s="20"/>
      <c r="N34" s="20"/>
      <c r="O34" s="20"/>
      <c r="P34" s="20"/>
      <c r="Q34" s="20"/>
      <c r="R34" s="20"/>
      <c r="S34" s="20"/>
      <c r="T34" s="20"/>
      <c r="U34" s="20"/>
      <c r="V34" s="20"/>
      <c r="W34" s="20"/>
      <c r="X34" s="20"/>
      <c r="Y34" s="20"/>
      <c r="Z34" s="20"/>
    </row>
    <row r="35" spans="1:26" ht="16.5" customHeight="1" x14ac:dyDescent="0.3">
      <c r="A35" s="20"/>
      <c r="B35" s="20"/>
      <c r="C35" s="20" t="s">
        <v>182</v>
      </c>
      <c r="D35" s="20"/>
      <c r="E35" s="20"/>
      <c r="F35" s="20"/>
      <c r="G35" s="20"/>
      <c r="H35" s="20"/>
      <c r="I35" s="20"/>
      <c r="J35" s="20"/>
      <c r="K35" s="20"/>
      <c r="L35" s="20"/>
      <c r="M35" s="20"/>
      <c r="N35" s="20"/>
      <c r="O35" s="20"/>
      <c r="P35" s="20"/>
      <c r="Q35" s="20"/>
      <c r="R35" s="20"/>
      <c r="S35" s="20"/>
      <c r="T35" s="20"/>
      <c r="U35" s="20"/>
      <c r="V35" s="20"/>
      <c r="W35" s="20"/>
      <c r="X35" s="20"/>
      <c r="Y35" s="20"/>
      <c r="Z35" s="20"/>
    </row>
    <row r="36" spans="1:26" ht="16.5" customHeight="1" x14ac:dyDescent="0.3">
      <c r="A36" s="20"/>
      <c r="B36" s="20"/>
      <c r="C36" s="20" t="s">
        <v>183</v>
      </c>
      <c r="D36" s="20"/>
      <c r="E36" s="20"/>
      <c r="F36" s="20"/>
      <c r="G36" s="20"/>
      <c r="H36" s="20"/>
      <c r="I36" s="20"/>
      <c r="J36" s="20"/>
      <c r="K36" s="20"/>
      <c r="L36" s="20"/>
      <c r="M36" s="20"/>
      <c r="N36" s="20"/>
      <c r="O36" s="20"/>
      <c r="P36" s="20"/>
      <c r="Q36" s="20"/>
      <c r="R36" s="20"/>
      <c r="S36" s="20"/>
      <c r="T36" s="20"/>
      <c r="U36" s="20"/>
      <c r="V36" s="20"/>
      <c r="W36" s="20"/>
      <c r="X36" s="20"/>
      <c r="Y36" s="20"/>
      <c r="Z36" s="20"/>
    </row>
    <row r="37" spans="1:26" ht="16.5" customHeight="1" x14ac:dyDescent="0.3">
      <c r="A37" s="20"/>
      <c r="B37" s="20"/>
      <c r="C37" s="20" t="s">
        <v>184</v>
      </c>
      <c r="D37" s="20"/>
      <c r="E37" s="20"/>
      <c r="F37" s="20"/>
      <c r="G37" s="20"/>
      <c r="H37" s="20"/>
      <c r="I37" s="20"/>
      <c r="J37" s="20"/>
      <c r="K37" s="20"/>
      <c r="L37" s="20"/>
      <c r="M37" s="20"/>
      <c r="N37" s="20"/>
      <c r="O37" s="20"/>
      <c r="P37" s="20"/>
      <c r="Q37" s="20"/>
      <c r="R37" s="20"/>
      <c r="S37" s="20"/>
      <c r="T37" s="20"/>
      <c r="U37" s="20"/>
      <c r="V37" s="20"/>
      <c r="W37" s="20"/>
      <c r="X37" s="20"/>
      <c r="Y37" s="20"/>
      <c r="Z37" s="20"/>
    </row>
    <row r="38" spans="1:26" ht="16.5" customHeight="1" x14ac:dyDescent="0.3">
      <c r="A38" s="20"/>
      <c r="B38" s="20"/>
      <c r="C38" s="20" t="s">
        <v>185</v>
      </c>
      <c r="D38" s="20"/>
      <c r="E38" s="20"/>
      <c r="F38" s="20"/>
      <c r="G38" s="20"/>
      <c r="H38" s="20"/>
      <c r="I38" s="20"/>
      <c r="J38" s="20"/>
      <c r="K38" s="20"/>
      <c r="L38" s="20"/>
      <c r="M38" s="20"/>
      <c r="N38" s="20"/>
      <c r="O38" s="20"/>
      <c r="P38" s="20"/>
      <c r="Q38" s="20"/>
      <c r="R38" s="20"/>
      <c r="S38" s="20"/>
      <c r="T38" s="20"/>
      <c r="U38" s="20"/>
      <c r="V38" s="20"/>
      <c r="W38" s="20"/>
      <c r="X38" s="20"/>
      <c r="Y38" s="20"/>
      <c r="Z38" s="20"/>
    </row>
    <row r="39" spans="1:26" ht="16.5" customHeight="1" x14ac:dyDescent="0.3">
      <c r="A39" s="20"/>
      <c r="B39" s="20"/>
      <c r="C39" s="20" t="s">
        <v>186</v>
      </c>
      <c r="D39" s="20"/>
      <c r="E39" s="20"/>
      <c r="F39" s="20"/>
      <c r="G39" s="20"/>
      <c r="H39" s="20"/>
      <c r="I39" s="20"/>
      <c r="J39" s="20"/>
      <c r="K39" s="20"/>
      <c r="L39" s="20"/>
      <c r="M39" s="20"/>
      <c r="N39" s="20"/>
      <c r="O39" s="20"/>
      <c r="P39" s="20"/>
      <c r="Q39" s="20"/>
      <c r="R39" s="20"/>
      <c r="S39" s="20"/>
      <c r="T39" s="20"/>
      <c r="U39" s="20"/>
      <c r="V39" s="20"/>
      <c r="W39" s="20"/>
      <c r="X39" s="20"/>
      <c r="Y39" s="20"/>
      <c r="Z39" s="20"/>
    </row>
    <row r="40" spans="1:26" ht="16.5" customHeight="1" x14ac:dyDescent="0.3">
      <c r="A40" s="20"/>
      <c r="B40" s="20"/>
      <c r="C40" s="20" t="s">
        <v>187</v>
      </c>
      <c r="D40" s="20"/>
      <c r="E40" s="20"/>
      <c r="F40" s="20"/>
      <c r="G40" s="20"/>
      <c r="H40" s="20"/>
      <c r="I40" s="20"/>
      <c r="J40" s="20"/>
      <c r="K40" s="20"/>
      <c r="L40" s="20"/>
      <c r="M40" s="20"/>
      <c r="N40" s="20"/>
      <c r="O40" s="20"/>
      <c r="P40" s="20"/>
      <c r="Q40" s="20"/>
      <c r="R40" s="20"/>
      <c r="S40" s="20"/>
      <c r="T40" s="20"/>
      <c r="U40" s="20"/>
      <c r="V40" s="20"/>
      <c r="W40" s="20"/>
      <c r="X40" s="20"/>
      <c r="Y40" s="20"/>
      <c r="Z40" s="20"/>
    </row>
    <row r="41" spans="1:26" ht="16.5" customHeight="1" x14ac:dyDescent="0.3">
      <c r="A41" s="20"/>
      <c r="B41" s="20"/>
      <c r="C41" s="20" t="s">
        <v>188</v>
      </c>
      <c r="D41" s="20"/>
      <c r="E41" s="20"/>
      <c r="F41" s="20"/>
      <c r="G41" s="20"/>
      <c r="H41" s="20"/>
      <c r="I41" s="20"/>
      <c r="J41" s="20"/>
      <c r="K41" s="20"/>
      <c r="L41" s="20"/>
      <c r="M41" s="20"/>
      <c r="N41" s="20"/>
      <c r="O41" s="20"/>
      <c r="P41" s="20"/>
      <c r="Q41" s="20"/>
      <c r="R41" s="20"/>
      <c r="S41" s="20"/>
      <c r="T41" s="20"/>
      <c r="U41" s="20"/>
      <c r="V41" s="20"/>
      <c r="W41" s="20"/>
      <c r="X41" s="20"/>
      <c r="Y41" s="20"/>
      <c r="Z41" s="20"/>
    </row>
    <row r="42" spans="1:26" ht="16.5" customHeight="1" x14ac:dyDescent="0.3">
      <c r="A42" s="20"/>
      <c r="B42" s="20"/>
      <c r="C42" s="20" t="s">
        <v>189</v>
      </c>
      <c r="D42" s="20"/>
      <c r="E42" s="20"/>
      <c r="F42" s="20"/>
      <c r="G42" s="20"/>
      <c r="H42" s="20"/>
      <c r="I42" s="20"/>
      <c r="J42" s="20"/>
      <c r="K42" s="20"/>
      <c r="L42" s="20"/>
      <c r="M42" s="20"/>
      <c r="N42" s="20"/>
      <c r="O42" s="20"/>
      <c r="P42" s="20"/>
      <c r="Q42" s="20"/>
      <c r="R42" s="20"/>
      <c r="S42" s="20"/>
      <c r="T42" s="20"/>
      <c r="U42" s="20"/>
      <c r="V42" s="20"/>
      <c r="W42" s="20"/>
      <c r="X42" s="20"/>
      <c r="Y42" s="20"/>
      <c r="Z42" s="20"/>
    </row>
    <row r="43" spans="1:26" ht="16.5" customHeight="1" x14ac:dyDescent="0.3">
      <c r="A43" s="20"/>
      <c r="B43" s="20"/>
      <c r="C43" s="20" t="s">
        <v>190</v>
      </c>
      <c r="D43" s="20"/>
      <c r="E43" s="20"/>
      <c r="F43" s="20"/>
      <c r="G43" s="20"/>
      <c r="H43" s="20"/>
      <c r="I43" s="20"/>
      <c r="J43" s="20"/>
      <c r="K43" s="20"/>
      <c r="L43" s="20"/>
      <c r="M43" s="20"/>
      <c r="N43" s="20"/>
      <c r="O43" s="20"/>
      <c r="P43" s="20"/>
      <c r="Q43" s="20"/>
      <c r="R43" s="20"/>
      <c r="S43" s="20"/>
      <c r="T43" s="20"/>
      <c r="U43" s="20"/>
      <c r="V43" s="20"/>
      <c r="W43" s="20"/>
      <c r="X43" s="20"/>
      <c r="Y43" s="20"/>
      <c r="Z43" s="20"/>
    </row>
    <row r="44" spans="1:26" ht="16.5" customHeight="1" x14ac:dyDescent="0.3">
      <c r="A44" s="20"/>
      <c r="B44" s="20"/>
      <c r="C44" s="20" t="s">
        <v>191</v>
      </c>
      <c r="D44" s="20"/>
      <c r="E44" s="20"/>
      <c r="F44" s="20"/>
      <c r="G44" s="20"/>
      <c r="H44" s="20"/>
      <c r="I44" s="20"/>
      <c r="J44" s="20"/>
      <c r="K44" s="20"/>
      <c r="L44" s="20"/>
      <c r="M44" s="20"/>
      <c r="N44" s="20"/>
      <c r="O44" s="20"/>
      <c r="P44" s="20"/>
      <c r="Q44" s="20"/>
      <c r="R44" s="20"/>
      <c r="S44" s="20"/>
      <c r="T44" s="20"/>
      <c r="U44" s="20"/>
      <c r="V44" s="20"/>
      <c r="W44" s="20"/>
      <c r="X44" s="20"/>
      <c r="Y44" s="20"/>
      <c r="Z44" s="20"/>
    </row>
    <row r="45" spans="1:26" ht="16.5" customHeight="1" x14ac:dyDescent="0.3">
      <c r="A45" s="20"/>
      <c r="B45" s="20"/>
      <c r="C45" s="20" t="s">
        <v>192</v>
      </c>
      <c r="D45" s="20"/>
      <c r="E45" s="20"/>
      <c r="F45" s="20"/>
      <c r="G45" s="20"/>
      <c r="H45" s="20"/>
      <c r="I45" s="20"/>
      <c r="J45" s="20"/>
      <c r="K45" s="20"/>
      <c r="L45" s="20"/>
      <c r="M45" s="20"/>
      <c r="N45" s="20"/>
      <c r="O45" s="20"/>
      <c r="P45" s="20"/>
      <c r="Q45" s="20"/>
      <c r="R45" s="20"/>
      <c r="S45" s="20"/>
      <c r="T45" s="20"/>
      <c r="U45" s="20"/>
      <c r="V45" s="20"/>
      <c r="W45" s="20"/>
      <c r="X45" s="20"/>
      <c r="Y45" s="20"/>
      <c r="Z45" s="20"/>
    </row>
    <row r="46" spans="1:26" ht="16.5" customHeight="1" x14ac:dyDescent="0.3">
      <c r="A46" s="20"/>
      <c r="B46" s="20"/>
      <c r="C46" s="20" t="s">
        <v>193</v>
      </c>
      <c r="D46" s="20"/>
      <c r="E46" s="20"/>
      <c r="F46" s="20"/>
      <c r="G46" s="20"/>
      <c r="H46" s="20"/>
      <c r="I46" s="20"/>
      <c r="J46" s="20"/>
      <c r="K46" s="20"/>
      <c r="L46" s="20"/>
      <c r="M46" s="20"/>
      <c r="N46" s="20"/>
      <c r="O46" s="20"/>
      <c r="P46" s="20"/>
      <c r="Q46" s="20"/>
      <c r="R46" s="20"/>
      <c r="S46" s="20"/>
      <c r="T46" s="20"/>
      <c r="U46" s="20"/>
      <c r="V46" s="20"/>
      <c r="W46" s="20"/>
      <c r="X46" s="20"/>
      <c r="Y46" s="20"/>
      <c r="Z46" s="20"/>
    </row>
    <row r="47" spans="1:26" ht="16.5" customHeight="1" x14ac:dyDescent="0.3">
      <c r="A47" s="20"/>
      <c r="B47" s="20"/>
      <c r="C47" s="20" t="s">
        <v>194</v>
      </c>
      <c r="D47" s="20"/>
      <c r="E47" s="20"/>
      <c r="F47" s="20"/>
      <c r="G47" s="20"/>
      <c r="H47" s="20"/>
      <c r="I47" s="20"/>
      <c r="J47" s="20"/>
      <c r="K47" s="20"/>
      <c r="L47" s="20"/>
      <c r="M47" s="20"/>
      <c r="N47" s="20"/>
      <c r="O47" s="20"/>
      <c r="P47" s="20"/>
      <c r="Q47" s="20"/>
      <c r="R47" s="20"/>
      <c r="S47" s="20"/>
      <c r="T47" s="20"/>
      <c r="U47" s="20"/>
      <c r="V47" s="20"/>
      <c r="W47" s="20"/>
      <c r="X47" s="20"/>
      <c r="Y47" s="20"/>
      <c r="Z47" s="20"/>
    </row>
    <row r="48" spans="1:26" ht="16.5" customHeight="1" x14ac:dyDescent="0.3">
      <c r="A48" s="20"/>
      <c r="B48" s="20"/>
      <c r="C48" s="20" t="s">
        <v>195</v>
      </c>
      <c r="D48" s="20"/>
      <c r="E48" s="20"/>
      <c r="F48" s="20"/>
      <c r="G48" s="20"/>
      <c r="H48" s="20"/>
      <c r="I48" s="20"/>
      <c r="J48" s="20"/>
      <c r="K48" s="20"/>
      <c r="L48" s="20"/>
      <c r="M48" s="20"/>
      <c r="N48" s="20"/>
      <c r="O48" s="20"/>
      <c r="P48" s="20"/>
      <c r="Q48" s="20"/>
      <c r="R48" s="20"/>
      <c r="S48" s="20"/>
      <c r="T48" s="20"/>
      <c r="U48" s="20"/>
      <c r="V48" s="20"/>
      <c r="W48" s="20"/>
      <c r="X48" s="20"/>
      <c r="Y48" s="20"/>
      <c r="Z48" s="20"/>
    </row>
    <row r="49" spans="1:26" ht="16.5" customHeight="1" x14ac:dyDescent="0.3">
      <c r="A49" s="20"/>
      <c r="B49" s="20"/>
      <c r="C49" s="20" t="s">
        <v>196</v>
      </c>
      <c r="D49" s="20"/>
      <c r="E49" s="20"/>
      <c r="F49" s="20"/>
      <c r="G49" s="20"/>
      <c r="H49" s="20"/>
      <c r="I49" s="20"/>
      <c r="J49" s="20"/>
      <c r="K49" s="20"/>
      <c r="L49" s="20"/>
      <c r="M49" s="20"/>
      <c r="N49" s="20"/>
      <c r="O49" s="20"/>
      <c r="P49" s="20"/>
      <c r="Q49" s="20"/>
      <c r="R49" s="20"/>
      <c r="S49" s="20"/>
      <c r="T49" s="20"/>
      <c r="U49" s="20"/>
      <c r="V49" s="20"/>
      <c r="W49" s="20"/>
      <c r="X49" s="20"/>
      <c r="Y49" s="20"/>
      <c r="Z49" s="20"/>
    </row>
    <row r="50" spans="1:26" ht="16.5" customHeight="1" x14ac:dyDescent="0.3">
      <c r="A50" s="20"/>
      <c r="B50" s="20"/>
      <c r="C50" s="20" t="s">
        <v>197</v>
      </c>
      <c r="D50" s="20"/>
      <c r="E50" s="20"/>
      <c r="F50" s="20"/>
      <c r="G50" s="20"/>
      <c r="H50" s="20"/>
      <c r="I50" s="20"/>
      <c r="J50" s="20"/>
      <c r="K50" s="20"/>
      <c r="L50" s="20"/>
      <c r="M50" s="20"/>
      <c r="N50" s="20"/>
      <c r="O50" s="20"/>
      <c r="P50" s="20"/>
      <c r="Q50" s="20"/>
      <c r="R50" s="20"/>
      <c r="S50" s="20"/>
      <c r="T50" s="20"/>
      <c r="U50" s="20"/>
      <c r="V50" s="20"/>
      <c r="W50" s="20"/>
      <c r="X50" s="20"/>
      <c r="Y50" s="20"/>
      <c r="Z50" s="20"/>
    </row>
    <row r="51" spans="1:26" ht="16.5" customHeight="1" x14ac:dyDescent="0.3">
      <c r="A51" s="20"/>
      <c r="B51" s="20"/>
      <c r="C51" s="20" t="s">
        <v>198</v>
      </c>
      <c r="D51" s="20"/>
      <c r="E51" s="20"/>
      <c r="F51" s="20"/>
      <c r="G51" s="20"/>
      <c r="H51" s="20"/>
      <c r="I51" s="20"/>
      <c r="J51" s="20"/>
      <c r="K51" s="20"/>
      <c r="L51" s="20"/>
      <c r="M51" s="20"/>
      <c r="N51" s="20"/>
      <c r="O51" s="20"/>
      <c r="P51" s="20"/>
      <c r="Q51" s="20"/>
      <c r="R51" s="20"/>
      <c r="S51" s="20"/>
      <c r="T51" s="20"/>
      <c r="U51" s="20"/>
      <c r="V51" s="20"/>
      <c r="W51" s="20"/>
      <c r="X51" s="20"/>
      <c r="Y51" s="20"/>
      <c r="Z51" s="20"/>
    </row>
    <row r="52" spans="1:26" ht="16.5" customHeight="1" x14ac:dyDescent="0.3">
      <c r="A52" s="20"/>
      <c r="B52" s="20"/>
      <c r="C52" s="20" t="s">
        <v>199</v>
      </c>
      <c r="D52" s="20"/>
      <c r="E52" s="20"/>
      <c r="F52" s="20"/>
      <c r="G52" s="20"/>
      <c r="H52" s="20"/>
      <c r="I52" s="20"/>
      <c r="J52" s="20"/>
      <c r="K52" s="20"/>
      <c r="L52" s="20"/>
      <c r="M52" s="20"/>
      <c r="N52" s="20"/>
      <c r="O52" s="20"/>
      <c r="P52" s="20"/>
      <c r="Q52" s="20"/>
      <c r="R52" s="20"/>
      <c r="S52" s="20"/>
      <c r="T52" s="20"/>
      <c r="U52" s="20"/>
      <c r="V52" s="20"/>
      <c r="W52" s="20"/>
      <c r="X52" s="20"/>
      <c r="Y52" s="20"/>
      <c r="Z52" s="20"/>
    </row>
    <row r="53" spans="1:26" ht="16.5" customHeight="1" x14ac:dyDescent="0.3">
      <c r="A53" s="20"/>
      <c r="B53" s="20"/>
      <c r="C53" s="20" t="s">
        <v>200</v>
      </c>
      <c r="D53" s="20"/>
      <c r="E53" s="20"/>
      <c r="F53" s="20"/>
      <c r="G53" s="20"/>
      <c r="H53" s="20"/>
      <c r="I53" s="20"/>
      <c r="J53" s="20"/>
      <c r="K53" s="20"/>
      <c r="L53" s="20"/>
      <c r="M53" s="20"/>
      <c r="N53" s="20"/>
      <c r="O53" s="20"/>
      <c r="P53" s="20"/>
      <c r="Q53" s="20"/>
      <c r="R53" s="20"/>
      <c r="S53" s="20"/>
      <c r="T53" s="20"/>
      <c r="U53" s="20"/>
      <c r="V53" s="20"/>
      <c r="W53" s="20"/>
      <c r="X53" s="20"/>
      <c r="Y53" s="20"/>
      <c r="Z53" s="20"/>
    </row>
    <row r="54" spans="1:26" ht="16.5" customHeight="1" x14ac:dyDescent="0.3">
      <c r="A54" s="20"/>
      <c r="B54" s="20"/>
      <c r="C54" s="20" t="s">
        <v>202</v>
      </c>
      <c r="D54" s="20"/>
      <c r="E54" s="20"/>
      <c r="F54" s="20"/>
      <c r="G54" s="20"/>
      <c r="H54" s="20"/>
      <c r="I54" s="20"/>
      <c r="J54" s="20"/>
      <c r="K54" s="20"/>
      <c r="L54" s="20"/>
      <c r="M54" s="20"/>
      <c r="N54" s="20"/>
      <c r="O54" s="20"/>
      <c r="P54" s="20"/>
      <c r="Q54" s="20"/>
      <c r="R54" s="20"/>
      <c r="S54" s="20"/>
      <c r="T54" s="20"/>
      <c r="U54" s="20"/>
      <c r="V54" s="20"/>
      <c r="W54" s="20"/>
      <c r="X54" s="20"/>
      <c r="Y54" s="20"/>
      <c r="Z54" s="20"/>
    </row>
    <row r="55" spans="1:26" ht="16.5" customHeight="1" x14ac:dyDescent="0.3">
      <c r="A55" s="20"/>
      <c r="B55" s="20"/>
      <c r="C55" s="20" t="s">
        <v>203</v>
      </c>
      <c r="D55" s="20"/>
      <c r="E55" s="20"/>
      <c r="F55" s="20"/>
      <c r="G55" s="20"/>
      <c r="H55" s="20"/>
      <c r="I55" s="20"/>
      <c r="J55" s="20"/>
      <c r="K55" s="20"/>
      <c r="L55" s="20"/>
      <c r="M55" s="20"/>
      <c r="N55" s="20"/>
      <c r="O55" s="20"/>
      <c r="P55" s="20"/>
      <c r="Q55" s="20"/>
      <c r="R55" s="20"/>
      <c r="S55" s="20"/>
      <c r="T55" s="20"/>
      <c r="U55" s="20"/>
      <c r="V55" s="20"/>
      <c r="W55" s="20"/>
      <c r="X55" s="20"/>
      <c r="Y55" s="20"/>
      <c r="Z55" s="20"/>
    </row>
    <row r="56" spans="1:26" ht="16.5" customHeight="1" x14ac:dyDescent="0.3">
      <c r="A56" s="20"/>
      <c r="B56" s="20"/>
      <c r="C56" s="20" t="s">
        <v>204</v>
      </c>
      <c r="D56" s="20"/>
      <c r="E56" s="20"/>
      <c r="F56" s="20"/>
      <c r="G56" s="20"/>
      <c r="H56" s="20"/>
      <c r="I56" s="20"/>
      <c r="J56" s="20"/>
      <c r="K56" s="20"/>
      <c r="L56" s="20"/>
      <c r="M56" s="20"/>
      <c r="N56" s="20"/>
      <c r="O56" s="20"/>
      <c r="P56" s="20"/>
      <c r="Q56" s="20"/>
      <c r="R56" s="20"/>
      <c r="S56" s="20"/>
      <c r="T56" s="20"/>
      <c r="U56" s="20"/>
      <c r="V56" s="20"/>
      <c r="W56" s="20"/>
      <c r="X56" s="20"/>
      <c r="Y56" s="20"/>
      <c r="Z56" s="20"/>
    </row>
    <row r="57" spans="1:26" ht="16.5" customHeight="1" x14ac:dyDescent="0.3">
      <c r="A57" s="20"/>
      <c r="B57" s="20"/>
      <c r="C57" s="20" t="s">
        <v>205</v>
      </c>
      <c r="D57" s="20"/>
      <c r="E57" s="20"/>
      <c r="F57" s="20"/>
      <c r="G57" s="20"/>
      <c r="H57" s="20"/>
      <c r="I57" s="20"/>
      <c r="J57" s="20"/>
      <c r="K57" s="20"/>
      <c r="L57" s="20"/>
      <c r="M57" s="20"/>
      <c r="N57" s="20"/>
      <c r="O57" s="20"/>
      <c r="P57" s="20"/>
      <c r="Q57" s="20"/>
      <c r="R57" s="20"/>
      <c r="S57" s="20"/>
      <c r="T57" s="20"/>
      <c r="U57" s="20"/>
      <c r="V57" s="20"/>
      <c r="W57" s="20"/>
      <c r="X57" s="20"/>
      <c r="Y57" s="20"/>
      <c r="Z57" s="20"/>
    </row>
    <row r="58" spans="1:26" ht="16.5" customHeight="1" x14ac:dyDescent="0.3">
      <c r="A58" s="20"/>
      <c r="B58" s="20"/>
      <c r="C58" s="20" t="s">
        <v>206</v>
      </c>
      <c r="D58" s="20"/>
      <c r="E58" s="20"/>
      <c r="F58" s="20"/>
      <c r="G58" s="20"/>
      <c r="H58" s="20"/>
      <c r="I58" s="20"/>
      <c r="J58" s="20"/>
      <c r="K58" s="20"/>
      <c r="L58" s="20"/>
      <c r="M58" s="20"/>
      <c r="N58" s="20"/>
      <c r="O58" s="20"/>
      <c r="P58" s="20"/>
      <c r="Q58" s="20"/>
      <c r="R58" s="20"/>
      <c r="S58" s="20"/>
      <c r="T58" s="20"/>
      <c r="U58" s="20"/>
      <c r="V58" s="20"/>
      <c r="W58" s="20"/>
      <c r="X58" s="20"/>
      <c r="Y58" s="20"/>
      <c r="Z58" s="20"/>
    </row>
    <row r="59" spans="1:26" ht="16.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6.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6.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6.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6.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6.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6.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6.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6.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6.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6.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6.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6.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6.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6.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6.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6.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6.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6.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6.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6.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6.5" customHeight="1"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6.5" customHeight="1"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6.5" customHeight="1"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6.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6.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6.5" customHeigh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6.5" customHeight="1"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6.5" customHeight="1"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6.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6.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6.5" customHeight="1"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6.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6.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6.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6.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6.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6.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6.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6.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6.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6.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6.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6.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6.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6.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6.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6.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6.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6.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6.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6.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6.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6.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6.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6.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6.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6.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6.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6.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6.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6.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6.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6.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6.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6.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6.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6.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6.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6.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6.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6.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6.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6.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6.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6.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6.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6.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6.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6.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6.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6.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6.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6.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6.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6.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6.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6.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6.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6.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6.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6.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6.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6.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6.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6.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6.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6.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6.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6.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6.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6.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6.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6.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6.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6.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6.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6.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6.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6.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6.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6.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6.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6.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6.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6.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6.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6.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6.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6.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6.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6.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6.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6.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6.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6.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6.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6.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6.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6.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6.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6.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6.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6.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6.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6.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6.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6.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6.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6.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6.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6.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6.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6.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6.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6.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6.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6.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6.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6.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6.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6.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6.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6.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6.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6.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6.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6.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6.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6.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6.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6.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6.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6.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6.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6.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6.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6.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6.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6.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6.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6.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6.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6.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6.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6.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6.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6.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6.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6.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6.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6.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6.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6.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6.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6.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6.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6.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6.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6.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6.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6.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6.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6.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6.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6.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6.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6.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6.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6.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6.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6.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6.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6.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6.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6.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6.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6.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6.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6.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6.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6.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6.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6.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6.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6.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6.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6.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6.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6.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6.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6.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6.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6.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6.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6.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6.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6.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6.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6.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6.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6.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6.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6.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6.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6.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6.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6.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6.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6.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6.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6.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6.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6.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6.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6.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6.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6.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6.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6.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6.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6.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6.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6.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6.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6.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6.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6.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6.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6.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6.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6.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6.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6.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6.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6.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6.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6.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6.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6.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6.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6.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6.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6.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6.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6.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6.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6.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6.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6.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6.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6.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6.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6.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6.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6.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6.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6.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6.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6.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6.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6.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6.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6.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6.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6.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6.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6.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6.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6.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6.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6.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6.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6.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6.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6.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6.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6.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6.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6.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6.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6.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6.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6.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6.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6.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6.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6.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6.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6.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6.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6.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6.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6.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6.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6.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6.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6.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6.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6.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6.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6.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6.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6.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6.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6.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6.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6.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6.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6.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6.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6.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6.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6.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6.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6.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6.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6.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6.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6.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6.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6.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6.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6.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6.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6.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6.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6.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6.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6.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6.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6.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6.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6.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6.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6.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6.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6.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6.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6.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6.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6.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6.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6.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6.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6.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6.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6.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6.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6.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6.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6.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6.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6.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6.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6.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6.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6.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6.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6.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6.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6.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6.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6.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6.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6.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6.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6.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6.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6.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6.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6.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6.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6.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6.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6.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6.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6.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6.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6.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6.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6.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6.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6.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6.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6.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6.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6.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6.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6.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6.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6.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6.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6.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6.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6.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6.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6.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6.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6.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6.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6.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6.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6.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6.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6.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6.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6.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6.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6.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6.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6.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6.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6.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6.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6.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6.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6.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6.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6.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6.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6.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6.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6.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6.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6.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6.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6.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6.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6.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6.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6.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6.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6.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6.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6.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6.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6.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6.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6.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6.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6.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6.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6.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6.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6.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6.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6.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6.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6.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6.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6.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6.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6.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6.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6.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6.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6.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6.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6.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6.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6.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6.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6.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6.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6.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6.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6.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6.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6.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6.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6.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6.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6.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6.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6.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6.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6.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6.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6.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6.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6.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6.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6.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6.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6.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6.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6.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6.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6.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6.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6.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6.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6.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6.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6.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6.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6.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6.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6.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6.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6.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6.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6.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6.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6.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6.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6.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6.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6.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6.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6.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6.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6.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6.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6.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6.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6.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6.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6.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6.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6.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6.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6.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6.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6.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6.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6.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6.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6.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6.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6.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6.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6.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6.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6.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6.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6.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6.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6.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6.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6.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6.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6.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6.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6.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6.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6.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6.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6.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6.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6.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6.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6.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6.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6.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6.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6.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6.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6.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6.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6.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6.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6.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6.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6.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6.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6.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6.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6.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6.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6.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6.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6.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6.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6.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6.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6.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6.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6.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6.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6.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6.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6.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6.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6.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6.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6.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6.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6.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6.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6.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6.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6.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6.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6.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6.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6.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6.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6.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6.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6.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6.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6.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6.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6.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6.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6.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6.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6.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6.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6.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6.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6.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6.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6.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6.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6.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6.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6.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6.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6.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6.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6.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6.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6.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6.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6.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6.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6.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6.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6.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6.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6.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6.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6.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6.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6.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6.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6.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6.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6.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6.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6.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6.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6.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6.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6.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6.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6.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6.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6.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6.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6.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6.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6.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6.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6.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6.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6.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6.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6.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6.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6.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6.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6.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6.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6.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6.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6.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6.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6.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6.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6.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6.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6.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6.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6.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6.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6.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6.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6.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6.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6.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6.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6.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6.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6.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6.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6.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6.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6.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6.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6.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6.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6.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6.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6.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6.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6.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6.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6.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6.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6.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6.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6.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6.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6.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6.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6.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6.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6.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6.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6.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6.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6.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6.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6.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6.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6.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6.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6.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6.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6.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6.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6.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6.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6.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6.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6.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6.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6.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6.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6.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6.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6.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6.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6.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6.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6.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6.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6.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6.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6.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6.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6.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6.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6.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6.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6.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6.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6.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6.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6.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6.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6.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6.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6.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6.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6.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6.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6.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6.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6.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6.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6.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6.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6.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6.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6.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6.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6.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6.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6.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6.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6.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6.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6.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6.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6.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6.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6.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6.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6.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6.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6.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6.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6.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6.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6.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6.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6.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6.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6.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6.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6.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6.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6.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6.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6.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6.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6.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6.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6.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6.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6.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6.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6.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6.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6.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6.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6.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6.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6.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6.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6.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6.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6.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6.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6.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6.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6.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6.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6.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6.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6.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6.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6.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6.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6.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6.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6.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6.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6.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6.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6.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6.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6.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6.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6.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6.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6.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6.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6.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6.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6.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6.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6.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6.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6.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6.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6.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6.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6.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6.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6.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6.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6.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6.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6.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6.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6.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6.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6.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6.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6.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6.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6.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6.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6.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6.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6.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6.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6.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6.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6.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6.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6.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6.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6.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6.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6.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6.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6.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6.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6.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6.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6.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6.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6.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6.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6.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6.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6.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6.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6.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6.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6.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6.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6.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6.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6.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Viviana Ortiz Bernal</cp:lastModifiedBy>
  <dcterms:created xsi:type="dcterms:W3CDTF">2018-05-17T20:36:51Z</dcterms:created>
  <dcterms:modified xsi:type="dcterms:W3CDTF">2019-04-08T17:07:13Z</dcterms:modified>
</cp:coreProperties>
</file>