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Vigencia 2018\Indicadores\REFORMULACION 2018\Control y evaluación\"/>
    </mc:Choice>
  </mc:AlternateContent>
  <bookViews>
    <workbookView xWindow="0" yWindow="0" windowWidth="11970" windowHeight="9570" activeTab="2"/>
  </bookViews>
  <sheets>
    <sheet name="Identificacion" sheetId="1" r:id="rId1"/>
    <sheet name="Seguimiento" sheetId="2" r:id="rId2"/>
    <sheet name="Analisis" sheetId="3" r:id="rId3"/>
    <sheet name="Listas" sheetId="4" state="hidden" r:id="rId4"/>
  </sheet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3" i="2" l="1"/>
  <c r="N33" i="2"/>
  <c r="O30" i="2"/>
  <c r="N30" i="2"/>
  <c r="O29" i="2"/>
  <c r="N29" i="2"/>
  <c r="N19" i="2"/>
  <c r="N15" i="2"/>
  <c r="N14" i="2"/>
  <c r="N12" i="3"/>
  <c r="K35" i="3" l="1"/>
  <c r="J35" i="3"/>
  <c r="I35" i="3"/>
  <c r="H35" i="3"/>
  <c r="D21" i="3"/>
  <c r="E21" i="3"/>
  <c r="F21" i="3"/>
  <c r="G21" i="3"/>
  <c r="H21" i="3"/>
  <c r="I21" i="3"/>
  <c r="J21" i="3"/>
  <c r="K21" i="3"/>
  <c r="L21" i="3"/>
  <c r="M21" i="3"/>
  <c r="N21" i="3"/>
  <c r="C21" i="3"/>
  <c r="D18" i="3"/>
  <c r="E18" i="3"/>
  <c r="F18" i="3"/>
  <c r="G18" i="3"/>
  <c r="H18" i="3"/>
  <c r="I18" i="3"/>
  <c r="J18" i="3"/>
  <c r="K18" i="3"/>
  <c r="L18" i="3"/>
  <c r="M18" i="3"/>
  <c r="N18" i="3"/>
  <c r="D19" i="3"/>
  <c r="E19" i="3"/>
  <c r="F19" i="3"/>
  <c r="G19" i="3"/>
  <c r="H19" i="3"/>
  <c r="I19" i="3"/>
  <c r="J19" i="3"/>
  <c r="K19" i="3"/>
  <c r="M19" i="3"/>
  <c r="N19" i="3"/>
  <c r="D20" i="3"/>
  <c r="E20" i="3"/>
  <c r="F20" i="3"/>
  <c r="G20" i="3"/>
  <c r="H20" i="3"/>
  <c r="I20" i="3"/>
  <c r="J20" i="3"/>
  <c r="K20" i="3"/>
  <c r="L20" i="3"/>
  <c r="M20" i="3"/>
  <c r="N20" i="3"/>
  <c r="C20" i="3"/>
  <c r="C19" i="3"/>
  <c r="C18" i="3"/>
  <c r="D17" i="3"/>
  <c r="E17" i="3"/>
  <c r="F17" i="3"/>
  <c r="G17" i="3"/>
  <c r="H17" i="3"/>
  <c r="I17" i="3"/>
  <c r="J17" i="3"/>
  <c r="K17" i="3"/>
  <c r="L17" i="3"/>
  <c r="M17" i="3"/>
  <c r="N17" i="3"/>
  <c r="C17" i="3"/>
  <c r="D16" i="3"/>
  <c r="E16" i="3"/>
  <c r="F16" i="3"/>
  <c r="G16" i="3"/>
  <c r="H16" i="3"/>
  <c r="I16" i="3"/>
  <c r="J16" i="3"/>
  <c r="K16" i="3"/>
  <c r="M16" i="3"/>
  <c r="N16" i="3"/>
  <c r="C16" i="3"/>
  <c r="D12" i="3"/>
  <c r="E12" i="3"/>
  <c r="F12" i="3"/>
  <c r="G12" i="3"/>
  <c r="H12" i="3"/>
  <c r="I12" i="3"/>
  <c r="J12" i="3"/>
  <c r="K12" i="3"/>
  <c r="M12" i="3"/>
  <c r="D13" i="3"/>
  <c r="E13" i="3"/>
  <c r="F13" i="3"/>
  <c r="G13" i="3"/>
  <c r="H13" i="3"/>
  <c r="I13" i="3"/>
  <c r="J13" i="3"/>
  <c r="K13" i="3"/>
  <c r="M13" i="3"/>
  <c r="N13" i="3"/>
  <c r="D14" i="3"/>
  <c r="E14" i="3"/>
  <c r="F14" i="3"/>
  <c r="G14" i="3"/>
  <c r="H14" i="3"/>
  <c r="I14" i="3"/>
  <c r="J14" i="3"/>
  <c r="K14" i="3"/>
  <c r="M14" i="3"/>
  <c r="N14" i="3"/>
  <c r="D15" i="3"/>
  <c r="E15" i="3"/>
  <c r="F15" i="3"/>
  <c r="G15" i="3"/>
  <c r="H15" i="3"/>
  <c r="I15" i="3"/>
  <c r="J15" i="3"/>
  <c r="K15" i="3"/>
  <c r="M15" i="3"/>
  <c r="N15" i="3"/>
  <c r="C15" i="3"/>
  <c r="C14" i="3"/>
  <c r="C13" i="3"/>
  <c r="K31" i="3" l="1"/>
  <c r="A17" i="2"/>
  <c r="A33" i="2"/>
  <c r="A35" i="2"/>
  <c r="A42" i="2"/>
  <c r="A45" i="2"/>
  <c r="B46" i="2"/>
  <c r="C46" i="2"/>
  <c r="B15" i="2"/>
  <c r="C15" i="2"/>
  <c r="B16" i="2"/>
  <c r="C16" i="2"/>
  <c r="B17" i="2"/>
  <c r="C17" i="2"/>
  <c r="B18" i="2"/>
  <c r="C18" i="2"/>
  <c r="B19" i="2"/>
  <c r="C19" i="2"/>
  <c r="B20" i="2"/>
  <c r="C20" i="2"/>
  <c r="B21" i="2"/>
  <c r="C21" i="2"/>
  <c r="B22" i="2"/>
  <c r="C22" i="2"/>
  <c r="B23" i="2"/>
  <c r="C23" i="2"/>
  <c r="B24" i="2"/>
  <c r="C24" i="2"/>
  <c r="B25" i="2"/>
  <c r="C25" i="2"/>
  <c r="B26" i="2"/>
  <c r="C26" i="2"/>
  <c r="B27" i="2"/>
  <c r="C27" i="2"/>
  <c r="B28" i="2"/>
  <c r="C28" i="2"/>
  <c r="B29" i="2"/>
  <c r="C29" i="2"/>
  <c r="B30" i="2"/>
  <c r="C30" i="2"/>
  <c r="B31" i="2"/>
  <c r="C31" i="2"/>
  <c r="B32" i="2"/>
  <c r="C32" i="2"/>
  <c r="B33" i="2"/>
  <c r="C33" i="2"/>
  <c r="B34" i="2"/>
  <c r="C34" i="2"/>
  <c r="B35" i="2"/>
  <c r="C35" i="2"/>
  <c r="B36" i="2"/>
  <c r="C36" i="2"/>
  <c r="B37" i="2"/>
  <c r="C37" i="2"/>
  <c r="B38" i="2"/>
  <c r="C38" i="2"/>
  <c r="B39" i="2"/>
  <c r="C39" i="2"/>
  <c r="B40" i="2"/>
  <c r="C40" i="2"/>
  <c r="B41" i="2"/>
  <c r="C41" i="2"/>
  <c r="B42" i="2"/>
  <c r="C42" i="2"/>
  <c r="B43" i="2"/>
  <c r="C43" i="2"/>
  <c r="B44" i="2"/>
  <c r="C44" i="2"/>
  <c r="B45" i="2"/>
  <c r="C45" i="2"/>
  <c r="M43" i="2" l="1"/>
  <c r="L19" i="3" s="1"/>
  <c r="M19" i="2"/>
  <c r="L13" i="3" s="1"/>
  <c r="M15" i="2"/>
  <c r="M35" i="2"/>
  <c r="L16" i="3" s="1"/>
  <c r="K30" i="3" s="1"/>
  <c r="M33" i="2"/>
  <c r="L15" i="3" s="1"/>
  <c r="M30" i="2"/>
  <c r="M29" i="2"/>
  <c r="L14" i="3" s="1"/>
  <c r="M14" i="2"/>
  <c r="L12" i="3" s="1"/>
  <c r="C12" i="3" l="1"/>
  <c r="A13" i="3"/>
  <c r="E6" i="2"/>
  <c r="D6" i="3"/>
  <c r="A30" i="3"/>
  <c r="B29" i="3"/>
  <c r="B28" i="3"/>
  <c r="B30" i="3"/>
  <c r="B31" i="3"/>
  <c r="B35" i="3"/>
  <c r="A35" i="3"/>
  <c r="A43" i="3" s="1"/>
  <c r="A32" i="3"/>
  <c r="A29" i="3"/>
  <c r="A40" i="3" s="1"/>
  <c r="B27" i="3"/>
  <c r="B26" i="3"/>
  <c r="A27" i="3"/>
  <c r="A26" i="3"/>
  <c r="A38" i="3" s="1"/>
  <c r="A21" i="3"/>
  <c r="A17" i="3"/>
  <c r="A16" i="3"/>
  <c r="A15" i="3"/>
  <c r="A14" i="3"/>
  <c r="A12" i="3"/>
  <c r="C14" i="2"/>
  <c r="B14" i="2"/>
  <c r="A14" i="2"/>
  <c r="I46" i="1"/>
  <c r="A20" i="3" s="1"/>
  <c r="I45" i="1"/>
  <c r="B33" i="3" s="1"/>
  <c r="I44" i="1"/>
  <c r="B32" i="3" s="1"/>
  <c r="A28" i="3" l="1"/>
  <c r="A39" i="3"/>
  <c r="A33" i="3"/>
  <c r="A34" i="3" s="1"/>
  <c r="A42" i="3"/>
  <c r="A31" i="3"/>
  <c r="A41" i="3"/>
  <c r="A18" i="3"/>
  <c r="B34" i="3"/>
  <c r="A19" i="3"/>
  <c r="I26" i="3"/>
  <c r="K28" i="3"/>
  <c r="I30" i="3"/>
  <c r="K32" i="3"/>
  <c r="I34" i="3"/>
  <c r="H26" i="3"/>
  <c r="H30" i="3"/>
  <c r="H28" i="3"/>
  <c r="H27" i="3"/>
  <c r="K27" i="3"/>
  <c r="J28" i="3"/>
  <c r="I29" i="3"/>
  <c r="J29" i="3"/>
  <c r="H31" i="3"/>
  <c r="H32" i="3"/>
  <c r="J32" i="3"/>
  <c r="I33" i="3"/>
  <c r="J33" i="3"/>
  <c r="K26" i="3"/>
  <c r="I28" i="3"/>
  <c r="I32" i="3"/>
  <c r="K34" i="3"/>
  <c r="H33" i="3"/>
  <c r="J26" i="3"/>
  <c r="I27" i="3"/>
  <c r="J27" i="3"/>
  <c r="H29" i="3"/>
  <c r="K29" i="3"/>
  <c r="J30" i="3"/>
  <c r="I31" i="3"/>
  <c r="J31" i="3"/>
  <c r="K33" i="3"/>
  <c r="H34" i="3"/>
  <c r="J34" i="3"/>
</calcChain>
</file>

<file path=xl/sharedStrings.xml><?xml version="1.0" encoding="utf-8"?>
<sst xmlns="http://schemas.openxmlformats.org/spreadsheetml/2006/main" count="423" uniqueCount="268">
  <si>
    <t>DIRECCIONAMIENTO ESTRATÉGICO INSTITUCIONAL</t>
  </si>
  <si>
    <t>Código:</t>
  </si>
  <si>
    <t xml:space="preserve">versión: </t>
  </si>
  <si>
    <t>HOJA DE VIDA DEL INDICADOR</t>
  </si>
  <si>
    <t xml:space="preserve">Fecha: </t>
  </si>
  <si>
    <t>Página</t>
  </si>
  <si>
    <t>IDENTIFICACIÓN</t>
  </si>
  <si>
    <t>NOMBRE DEL INDICADOR</t>
  </si>
  <si>
    <t>Desempeño de la Gestión del Control y Evaluación Institucional</t>
  </si>
  <si>
    <t>OBJETIVO DEL INDICADOR</t>
  </si>
  <si>
    <t>Medir el desempeño del proceso de Control y Evaluación Institucional desde el seguimiento a la suscripción de Planes de Mejoramiento, a cargo de la Oficina Control Interno, y el seguimiento a la situación disciplinaria de la entidad, a cargo de la oficina de Control Interno Disciplinario.</t>
  </si>
  <si>
    <t>PROCESO AL QUE APORTA</t>
  </si>
  <si>
    <t xml:space="preserve">EM - Control y Evaluación institucional </t>
  </si>
  <si>
    <t>OBJETIVO ESTRATÉGICO AL QUE APORTA</t>
  </si>
  <si>
    <t>7.    Implementar un modelo de gestión que facilite la articulación de los procesos institucionales, alineándolos a la misión del Idartes y las demandas de la ciudadanía y del sector.</t>
  </si>
  <si>
    <t>FECHA DE REPORTE</t>
  </si>
  <si>
    <t>RESULTADOS</t>
  </si>
  <si>
    <t>PROYECTO AL QUE APORTA</t>
  </si>
  <si>
    <t>INDICADOR</t>
  </si>
  <si>
    <t>998 - Fortalecimiento de la gestión institucional, comunicaciones  y servicio al ciudadano</t>
  </si>
  <si>
    <t>LINEA BASE</t>
  </si>
  <si>
    <t>PERIODICIDAD DE REPORTE</t>
  </si>
  <si>
    <t>Trimestral</t>
  </si>
  <si>
    <t>FUENTE DE INFORMACIÓN</t>
  </si>
  <si>
    <t>ene.</t>
  </si>
  <si>
    <t>feb.</t>
  </si>
  <si>
    <t>DESCRIPCIÓN</t>
  </si>
  <si>
    <t>mar.</t>
  </si>
  <si>
    <t>abr.</t>
  </si>
  <si>
    <t>may.</t>
  </si>
  <si>
    <t>jun.</t>
  </si>
  <si>
    <t>jul.</t>
  </si>
  <si>
    <t>ago.</t>
  </si>
  <si>
    <t>sep.</t>
  </si>
  <si>
    <t>oct.</t>
  </si>
  <si>
    <t>nov.</t>
  </si>
  <si>
    <t>dic.</t>
  </si>
  <si>
    <t>EJE</t>
  </si>
  <si>
    <t>COMPONENTE</t>
  </si>
  <si>
    <t>VARIABLES</t>
  </si>
  <si>
    <t>SEGUIMIENTO</t>
  </si>
  <si>
    <t>UNIDAD DE MEDIDA DE VARIABLES</t>
  </si>
  <si>
    <t>FÓRMULA</t>
  </si>
  <si>
    <t>UNIDAD DE MEDIDA RESULTADO</t>
  </si>
  <si>
    <t>sept.</t>
  </si>
  <si>
    <t>1.1 Hechos que dan inicio de la acción disciplinaria</t>
  </si>
  <si>
    <t>Calcular la cantidad de quejas, informes de auditorías o remisión por competencia recibidos durante el trimestre, que pueden dan inicio a la acción disciplinaria.</t>
  </si>
  <si>
    <t>a</t>
  </si>
  <si>
    <t>LECTURA E INTERPRETACIÓN DE LOS RESULTADOS</t>
  </si>
  <si>
    <t>Cantidad de quejas recibidas</t>
  </si>
  <si>
    <t>Número</t>
  </si>
  <si>
    <t>RANGOS DE DESEMPEÑO</t>
  </si>
  <si>
    <t>Cantidad de hechos que dan inicio al proceso disciplinario</t>
  </si>
  <si>
    <t>DESEMPEÑO</t>
  </si>
  <si>
    <t>a+b+c</t>
  </si>
  <si>
    <t>ACCIÓN DE MEJORAMIENTO</t>
  </si>
  <si>
    <t>b</t>
  </si>
  <si>
    <t>Cantidad de informes recibidos</t>
  </si>
  <si>
    <t>COMPONENTES</t>
  </si>
  <si>
    <t>c</t>
  </si>
  <si>
    <t>Cantidad de remisiones por competencia recibidas</t>
  </si>
  <si>
    <t xml:space="preserve">Sobresaliente </t>
  </si>
  <si>
    <t>1.2 Estado actual de los procesos disciplinarios activos</t>
  </si>
  <si>
    <t>Hacer seguimiento al estado actual de los procesos disciplinarios activos, a partir de la identificación de la etapa en la que se encuentran al finalizar cada trimestre.</t>
  </si>
  <si>
    <t>Satisfactorio</t>
  </si>
  <si>
    <t>Cantidad de procesos en indagación preliminar</t>
  </si>
  <si>
    <t>Cantidad de procesos activos</t>
  </si>
  <si>
    <t>a+b+c+d+e+f+g+h+i</t>
  </si>
  <si>
    <t>Insuficiente</t>
  </si>
  <si>
    <t>Cantidad de procesos en investigación disciplinaria</t>
  </si>
  <si>
    <t>TRIMESTRE I</t>
  </si>
  <si>
    <t>Cantidad de procesos en pliego de cargos</t>
  </si>
  <si>
    <t>TRIMESTRE II</t>
  </si>
  <si>
    <t>TRIMESTRE III</t>
  </si>
  <si>
    <t>TRIMESTRE IV</t>
  </si>
  <si>
    <t>¿Requiere?</t>
  </si>
  <si>
    <t>d</t>
  </si>
  <si>
    <t>Cantidad de procesos en etapa de descargos</t>
  </si>
  <si>
    <t xml:space="preserve">TIPO </t>
  </si>
  <si>
    <t>e</t>
  </si>
  <si>
    <t>Cantidad de procesos en etapa de pruebas</t>
  </si>
  <si>
    <t>f</t>
  </si>
  <si>
    <t>Cantidad de procesos en alegatos de conclusión</t>
  </si>
  <si>
    <t>g</t>
  </si>
  <si>
    <t>Cantidad de procesos en fallo sancionatorio en primera instancia</t>
  </si>
  <si>
    <t>h</t>
  </si>
  <si>
    <t>Cantidad de procesos en fallo absolutorio en primera instancia</t>
  </si>
  <si>
    <t>i</t>
  </si>
  <si>
    <t>Cantidad de procesos en fallo en segunda instancia</t>
  </si>
  <si>
    <t>Identificar la cantidad de sujetos disciplinables investigados actualmente, de acuerdo al nivel del cargo al que pertenecen.</t>
  </si>
  <si>
    <t>Cantidad de investigados de nivel Asistencial</t>
  </si>
  <si>
    <t>Cantidad de sujetos investigados actualmente</t>
  </si>
  <si>
    <t>a+b+c+d</t>
  </si>
  <si>
    <t>Cantidad de investigados de nivel Técnico</t>
  </si>
  <si>
    <t>Cantidad de investigados de nivel Profesional</t>
  </si>
  <si>
    <t>Cantidad de investigados de nivel Asesor</t>
  </si>
  <si>
    <t>Unidades de médida</t>
  </si>
  <si>
    <t>1.3 Autos inhibitorios o declaraciones de impedimento</t>
  </si>
  <si>
    <t>Conocer la cantidad de procesos que: i) no ameritaron inicio de actuacion disciplinaria, dada la proferencia de autos inhibitorios; o ii) configuraron causales de impedimento.</t>
  </si>
  <si>
    <t>Cantidad de autos inhibitorios proferidos</t>
  </si>
  <si>
    <t>Canidad de procesos con autos inhibitorios o declaración de impedimiento</t>
  </si>
  <si>
    <t>Periodicidad</t>
  </si>
  <si>
    <t>a+b</t>
  </si>
  <si>
    <t>Cantidad de declaraciones de impedimento</t>
  </si>
  <si>
    <t xml:space="preserve">Tipo de Acción </t>
  </si>
  <si>
    <t>1.4 Estado o resultado de los procesos disciplinarios finalizados</t>
  </si>
  <si>
    <t>Conocer la cantidad de procesos finalizados y archivados durante cada trimestre. Esto, teniendo en cuenta que en cualquier etapa de la actuación disciplinaria se puede declarar y ordenar el archivo definitivo de la misma.</t>
  </si>
  <si>
    <t>Cantidad de procesos que se archivaron</t>
  </si>
  <si>
    <t>Tipo de indicador</t>
  </si>
  <si>
    <t>Cantidad de procesos archivados</t>
  </si>
  <si>
    <t>Tipo de medición</t>
  </si>
  <si>
    <t>Contabilizar las sanciones impuestas en los procesos disciplinarios concluidos en el trimestre, con el fin de conocer la tipología de sanciones más recurrentes.</t>
  </si>
  <si>
    <t>EXPLICACIÓN</t>
  </si>
  <si>
    <t>Cantidad de sanciones impuestas</t>
  </si>
  <si>
    <t>a+b+c+d+e+f</t>
  </si>
  <si>
    <t>Cantidad de suspensiones en el ejercicio del cargo e inhabilidad especial</t>
  </si>
  <si>
    <t>Asistencias</t>
  </si>
  <si>
    <t>Cantidad de suspensiones</t>
  </si>
  <si>
    <t>Mesual</t>
  </si>
  <si>
    <t>Cantidad de multas</t>
  </si>
  <si>
    <t>Cantidad de amonestaciones escritas</t>
  </si>
  <si>
    <t>Acción Correctiva</t>
  </si>
  <si>
    <t>Cantidad de sanciones convertidas a salarios</t>
  </si>
  <si>
    <t>Insumos</t>
  </si>
  <si>
    <t>Economía</t>
  </si>
  <si>
    <t>1.5 Recurrencia de faltas disciplinarias</t>
  </si>
  <si>
    <t>Conocer la frecuencia de los tipos de faltas disciplinarias. Se hará con base en los procesos activos al finalizar cada trimestre. Esto, teniendo en cuenta que durante el proceso, las faltas se pueden reclasificar. Dado el caso, se mencionará en la explicación del resultado del indicador.</t>
  </si>
  <si>
    <t>Cantidad de faltas leves investigadas</t>
  </si>
  <si>
    <t>Actividades de formación</t>
  </si>
  <si>
    <t>Acción Preventiva</t>
  </si>
  <si>
    <t>Cantidad de faltas graves investigadas</t>
  </si>
  <si>
    <t>Procesos</t>
  </si>
  <si>
    <t>Eficiencia</t>
  </si>
  <si>
    <t>Seguidores</t>
  </si>
  <si>
    <t>Semestral</t>
  </si>
  <si>
    <t>Oportunidad de Mejora</t>
  </si>
  <si>
    <t>Cantidad de faltas gravísimas investigadas</t>
  </si>
  <si>
    <t>Productos</t>
  </si>
  <si>
    <t>2. Plan Operativo Anual de Control Interno</t>
  </si>
  <si>
    <t>2.1 Auditorias de gestión y de calidad</t>
  </si>
  <si>
    <t>Conocer el nivel de suscripción de los Planes de Mejoramiento por proceso, de acuerdo a los resultados de las auditorías realizadas.</t>
  </si>
  <si>
    <t>Eficacia</t>
  </si>
  <si>
    <t>Cantidad de Planes de Mejoramiento por suscribir</t>
  </si>
  <si>
    <t>Hora</t>
  </si>
  <si>
    <t>% de Planes de Mejoramiento suscritos</t>
  </si>
  <si>
    <t>b/a</t>
  </si>
  <si>
    <t>%</t>
  </si>
  <si>
    <t>No requiere acción</t>
  </si>
  <si>
    <t>Resultados</t>
  </si>
  <si>
    <t>Fase desarrollo de software</t>
  </si>
  <si>
    <t>Impactos</t>
  </si>
  <si>
    <t xml:space="preserve">Indice de satisfacción </t>
  </si>
  <si>
    <t>Porcentaje</t>
  </si>
  <si>
    <t>Dimensiones</t>
  </si>
  <si>
    <t>Políticas</t>
  </si>
  <si>
    <t>DEFINICIONES CONCEPTUALES</t>
  </si>
  <si>
    <t>Objetivo Estratégico</t>
  </si>
  <si>
    <t xml:space="preserve">Proceso Institucional </t>
  </si>
  <si>
    <t>Proyectos</t>
  </si>
  <si>
    <t>Talento Humano</t>
  </si>
  <si>
    <t>Planeación Institucional</t>
  </si>
  <si>
    <r>
      <t>1.</t>
    </r>
    <r>
      <rPr>
        <sz val="7"/>
        <color rgb="FF000000"/>
        <rFont val="Arial Narrow"/>
      </rPr>
      <t xml:space="preserve">    </t>
    </r>
    <r>
      <rPr>
        <sz val="11"/>
        <color rgb="FF000000"/>
        <rFont val="Arial Narrow"/>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</si>
  <si>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</si>
  <si>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</si>
  <si>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</si>
  <si>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</si>
  <si>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rPr>
      <t xml:space="preserve">    </t>
    </r>
    <r>
      <rPr>
        <sz val="11"/>
        <rFont val="Arial Narrow"/>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</si>
  <si>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</si>
  <si>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</si>
  <si>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</si>
  <si>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</si>
  <si>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rPr>
      <t xml:space="preserve">    </t>
    </r>
    <r>
      <rPr>
        <sz val="11"/>
        <color rgb="FF000000"/>
        <rFont val="Arial Narrow"/>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</si>
  <si>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</si>
  <si>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</si>
  <si>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</si>
  <si>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</si>
  <si>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t>4.</t>
    </r>
    <r>
      <rPr>
        <sz val="7"/>
        <color rgb="FF000000"/>
        <rFont val="Arial Narrow"/>
      </rPr>
      <t xml:space="preserve">    </t>
    </r>
    <r>
      <rPr>
        <sz val="11"/>
        <color rgb="FF000000"/>
        <rFont val="Arial Narrow"/>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</si>
  <si>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</si>
  <si>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</si>
  <si>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</si>
  <si>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</si>
  <si>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rPr>
      <t xml:space="preserve">    </t>
    </r>
    <r>
      <rPr>
        <sz val="11"/>
        <color rgb="FF000000"/>
        <rFont val="Arial Narrow"/>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</si>
  <si>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</si>
  <si>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</si>
  <si>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</si>
  <si>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color rgb="FF000000"/>
        <rFont val="Arial Narrow"/>
      </rPr>
      <t xml:space="preserve">    </t>
    </r>
    <r>
      <rPr>
        <sz val="11"/>
        <color rgb="FF000000"/>
        <rFont val="Arial Narrow"/>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</si>
  <si>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</si>
  <si>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</si>
  <si>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</si>
  <si>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</si>
  <si>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rPr>
      <t xml:space="preserve">    </t>
    </r>
    <r>
      <rPr>
        <sz val="11"/>
        <color rgb="FF000000"/>
        <rFont val="Arial Narrow"/>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</si>
  <si>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</si>
  <si>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</si>
  <si>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</si>
  <si>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</si>
  <si>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</si>
  <si>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</si>
  <si>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</si>
  <si>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</si>
  <si>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</si>
  <si>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</si>
  <si>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</si>
  <si>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</si>
  <si>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</si>
  <si>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</si>
  <si>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</si>
  <si>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</si>
  <si>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</si>
  <si>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</si>
  <si>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</si>
  <si>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</si>
  <si>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</si>
  <si>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</si>
  <si>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</si>
  <si>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</si>
  <si>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</si>
  <si>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</si>
  <si>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</si>
  <si>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</si>
  <si>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</si>
  <si>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</si>
  <si>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</si>
  <si>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</si>
  <si>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</si>
  <si>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</si>
  <si>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</si>
  <si>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</si>
  <si>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</si>
  <si>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</si>
  <si>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</si>
  <si>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</si>
  <si>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</si>
  <si>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</si>
  <si>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</si>
  <si>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</si>
  <si>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</si>
  <si>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</si>
  <si>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</si>
  <si>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</si>
  <si>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</si>
  <si>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</si>
  <si>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</si>
  <si>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</si>
  <si>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</si>
  <si>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</si>
  <si>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</si>
  <si>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</si>
  <si>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Acción disciplinaria: conocer de los asuntos disciplinarios contra los servidores públicos; su titularidad la tiene la Oficina de Control Interno Disciplinario.
Proceso disciplinario: lo constituyen las diligencias adelantadas en cada etapa de la actuación disciplinaria.</t>
  </si>
  <si>
    <t>n.a</t>
  </si>
  <si>
    <t>PERIODO REPORTADO</t>
  </si>
  <si>
    <r>
      <t xml:space="preserve">RESPONSABLE DE DILIGENCIAMIENTO </t>
    </r>
    <r>
      <rPr>
        <sz val="11"/>
        <rFont val="Arial Narrow"/>
        <family val="2"/>
      </rPr>
      <t>(Oficina de Control Interno)</t>
    </r>
  </si>
  <si>
    <r>
      <t>RESPONSABLE DE DILIGENCIAMIENTO</t>
    </r>
    <r>
      <rPr>
        <sz val="11"/>
        <rFont val="Arial Narrow"/>
        <family val="2"/>
      </rPr>
      <t xml:space="preserve"> (Oficina de Control Interno Disciplinario)</t>
    </r>
  </si>
  <si>
    <t>Cantidad de sanciones de destitución e inhabilidad general</t>
  </si>
  <si>
    <r>
      <t xml:space="preserve">RESPONSABLE DEL ANÁLISIS </t>
    </r>
    <r>
      <rPr>
        <sz val="11"/>
        <rFont val="Arial Narrow"/>
        <family val="2"/>
      </rPr>
      <t>(Oficina de Control Interno Disciplinario)</t>
    </r>
  </si>
  <si>
    <r>
      <t>RESPONSABLE DEL ANÁLISIS</t>
    </r>
    <r>
      <rPr>
        <sz val="11"/>
        <rFont val="Arial Narrow"/>
        <family val="2"/>
      </rPr>
      <t xml:space="preserve"> (Oficina de Control Interno)</t>
    </r>
  </si>
  <si>
    <t>Cantidad de procesos en averiguación de responsables</t>
  </si>
  <si>
    <t>Cantidad de investigados de nivel Directivos</t>
  </si>
  <si>
    <t>j</t>
  </si>
  <si>
    <t>k</t>
  </si>
  <si>
    <t>Cantidad de quejas en estudio</t>
  </si>
  <si>
    <t>Cantidad de Planes de Mejoramiento suscritos</t>
  </si>
  <si>
    <t xml:space="preserve">Los hechos que más originan acciones disciplinarias en la entidad se encuentran relacionados con presuntas debiliades en la supervisión de contratos. Por lo anterior, se recomienda realizar capacitación a los funcionarios en temas relacionados con supervisión de contratos. </t>
  </si>
  <si>
    <t>Debido al volumen de trabajo y a la falta de recurso humano en Disciplinarios, se encuentra en estudio un alto volumen de quejas e informes.</t>
  </si>
  <si>
    <t xml:space="preserve">Se ha adelantado en debida forma el trámite relacionado con impedimentos y/o inhibitorios, pero los impedimentos podrían tender a aumentar debido a que el Subdirector Administrativo y Financiero, quien tiene a su cargo otras dependencias, también tiene dentro de sus funciones la de Ejercer la facultad sancionatoria. </t>
  </si>
  <si>
    <t xml:space="preserve">Las sanciones disciplinarias impuestas obedecen a hechos relacionados con faltas graves, por lo tanto en aplicación a lo dispuesto en CDU, se ordenó suspensión en el cargo, sin que se genera inhabilidad especial. </t>
  </si>
  <si>
    <t xml:space="preserve">Es importante destacar que, dentro de los procesos disciplinarios que cursan en este Despacho, en su mayoría los hechos que se inveestigan obedecen a presuntas faltas cometidas a título de culpa y no se evidencian porcentajes altos en relación con actos de corrupción, ni mal trato o acoso laboral. </t>
  </si>
  <si>
    <t>Profesional Especializado Disciplinarios - Maryland Padilla Pedraza.</t>
  </si>
  <si>
    <t>El resultado del indicador obedece al numero de hallazgos contenidos en planes de mejoramiento suscritos por las diferentes áreas objeto de las auditorías internas de Control Interno. En el periodo análizado se evidencian en cada auditoría las áreas pendientes por suscribir planes de mejoramiento, las cuales son notificadas por el área de Control Interno a través de alertas o comunicados para la sucribción de dichos planes pendientes,  a continuación se relacionan las áreas que se encuentran en mora de acuerdo a las auditorías realizadas al momento de presentar el presente análisis:
AUDITORÍA GERENCIA DE ARTES AUDIOVISUALES - Faltan: Oficina Asesora Jurídica, Gestión Documental, Subdirección de las Artes, Área de Tecnología.
AUDITORÍA GERENCIA DE MÚSICA -  Faltan- Oficina Asesora Jurídica, Gerencia de Música, Gestión Documental.
AUDITORÍA DE EQUIPAMIENTOS CULTURALES - Faltan: Oficina Asesora Jurídica, Área de Almacen, Subdirección de Equipamientos
AUDITORIA DE INVENTARIOS -  Oficina Asesora Jurídica, Comité de Inventarios, Subdirección Administrativa y Financiera - Almacen
AUDITORÍA DECRETO 371 DE 2010 PARTICIPACIÓN CIUDADANA - Sin hallazgos 20181300294393 6 criterios revisados
AUDITORÍA PROYECTO 1010. Oficina Asesora de Planeación, Gestión Documental, Oficina Asesora Jurídica, Subdirección Administrativa y Financiera, Gerencia de Artes Audiovisuales
AUDITORIA INTERNA DE GESTIÓN SEGUIMIENTO DECRETO 371 DE 2010 ATENCIÓN AL CIUDADANO - Sin hallazgos 7 criterios
AUDITORÍA PROYECTO 998  5 criterios revisados 0 hallazgos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</si>
</sst>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
  </numFmts>
  <fonts count="22">
    <font>
      <sz val="11"/>
      <color rgb="FF000000"/>
      <name val="Calibri"/>
    </font>
    <font>
      <sz val="11"/>
      <color rgb="FF000000"/>
      <name val="Arial Narrow"/>
    </font>
    <font>
      <sz val="11"/>
      <name val="Calibri"/>
    </font>
    <font>
      <b/>
      <sz val="11"/>
      <color rgb="FF000000"/>
      <name val="Arial Narrow"/>
    </font>
    <font>
      <b/>
      <sz val="11"/>
      <name val="Arial Narrow"/>
    </font>
    <font>
      <sz val="11"/>
      <name val="Calibri"/>
    </font>
    <font>
      <sz val="11"/>
      <color rgb="FFFF0000"/>
      <name val="Arial Narrow"/>
    </font>
    <font>
      <sz val="11"/>
      <name val="Arial Narrow"/>
    </font>
    <font>
      <b/>
      <sz val="14"/>
      <color rgb="FF000000"/>
      <name val="Arial Narrow"/>
    </font>
    <font>
      <sz val="7"/>
      <color rgb="FF000000"/>
      <name val="Arial Narrow"/>
    </font>
    <font>
      <sz val="7"/>
      <name val="Arial Narrow"/>
    </font>
    <font>
      <sz val="11"/>
      <color rgb="FF000000"/>
      <name val="Calibri"/>
    </font>
    <font>
      <sz val="10"/>
      <color rgb="FF000000"/>
      <name val="Arial Narrow"/>
      <family val="2"/>
    </font>
    <font>
      <sz val="9"/>
      <color rgb="FF000000"/>
      <name val="Arial Narrow"/>
      <family val="2"/>
    </font>
    <font>
      <sz val="11"/>
      <color rgb="FF000000"/>
      <name val="Arial Narrow"/>
      <family val="2"/>
    </font>
    <font>
      <sz val="11"/>
      <name val="Arial Narrow"/>
      <family val="2"/>
    </font>
    <font>
      <b/>
      <sz val="11"/>
      <color rgb="FF000000"/>
      <name val="Arial Narrow"/>
      <family val="2"/>
    </font>
    <font>
      <b/>
      <sz val="11"/>
      <name val="Arial Narrow"/>
      <family val="2"/>
    </font>
    <font>
      <sz val="11"/>
      <color rgb="FFFF0000"/>
      <name val="Arial Narrow"/>
      <family val="2"/>
    </font>
    <font>
      <sz val="10"/>
      <name val="Arial Narrow"/>
      <family val="2"/>
    </font>
    <font>
      <sz val="10"/>
      <name val="Calibri"/>
      <family val="2"/>
    </font>
    <font>
      <sz val="11"/>
      <color rgb="FF9C5700"/>
      <name val="Calibri"/>
      <family val="2"/>
      <scheme val="minor"/>
    </font>
  </fonts>
  <fills count="20">
    <fill>
      <patternFill patternType="none"/>
    </fill>
    <fill>
      <patternFill patternType="gray125"/>
    </fill>
    <fill>
      <patternFill patternType="solid">
        <fgColor rgb="FF6D9EEB"/>
        <bgColor rgb="FF6D9EEB"/>
      </patternFill>
    </fill>
    <fill>
      <patternFill patternType="solid">
        <fgColor rgb="FFA4C2F4"/>
        <bgColor rgb="FFA4C2F4"/>
      </patternFill>
    </fill>
    <fill>
      <patternFill patternType="solid">
        <fgColor rgb="FFFFFFFF"/>
        <bgColor rgb="FFFFFFFF"/>
      </patternFill>
    </fill>
    <fill>
      <patternFill patternType="solid">
        <fgColor rgb="FFF6B26B"/>
        <bgColor rgb="FFF6B26B"/>
      </patternFill>
    </fill>
    <fill>
      <patternFill patternType="solid">
        <fgColor rgb="FFFCE5CD"/>
        <bgColor rgb="FFFCE5CD"/>
      </patternFill>
    </fill>
    <fill>
      <patternFill patternType="solid">
        <fgColor rgb="FF8E7CC3"/>
        <bgColor rgb="FF8E7CC3"/>
      </patternFill>
    </fill>
    <fill>
      <patternFill patternType="solid">
        <fgColor rgb="FFC9DAF8"/>
        <bgColor rgb="FFC9DAF8"/>
      </patternFill>
    </fill>
    <fill>
      <patternFill patternType="solid">
        <fgColor rgb="FFD9D2E9"/>
        <bgColor rgb="FFD9D2E9"/>
      </patternFill>
    </fill>
    <fill>
      <patternFill patternType="solid">
        <fgColor rgb="FFD9EAD3"/>
        <bgColor rgb="FFD9EAD3"/>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3F3F3"/>
        <bgColor rgb="FFF3F3F3"/>
      </patternFill>
    </fill>
    <fill>
      <patternFill patternType="solid">
        <fgColor theme="9" tint="0.79998168889431442"/>
        <bgColor indexed="64"/>
      </patternFill>
    </fill>
    <fill>
      <patternFill patternType="solid">
        <fgColor rgb="FFFFEB9C"/>
      </patternFill>
    </fill>
    <fill>
      <patternFill patternType="solid">
        <fgColor rgb="FFFFFF00"/>
        <bgColor indexed="64"/>
      </patternFill>
    </fill>
    <fill>
      <patternFill patternType="solid">
        <fgColor theme="7" tint="0.79998168889431442"/>
        <bgColor indexed="64"/>
      </patternFill>
    </fill>
  </fills>
  <borders count="35">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rgb="FF000000"/>
      </left>
      <right style="thin">
        <color rgb="FF000000"/>
      </right>
      <top/>
      <bottom style="thin">
        <color indexed="64"/>
      </bottom>
      <diagonal/>
    </border>
  </borders>
  <cellStyleXfs count="3">
    <xf numFmtId="0" fontId="0" fillId="0" borderId="0"/>
    <xf numFmtId="9" fontId="11" fillId="0" borderId="0" applyFont="0" applyFill="0" applyBorder="0" applyAlignment="0" applyProtection="0"/>
    <xf numFmtId="0" fontId="21" fillId="17" borderId="0" applyNumberFormat="0" applyBorder="0" applyAlignment="0" applyProtection="0"/>
  </cellStyleXfs>
  <cellXfs count="190">
    <xf numFmtId="0" fontId="0" fillId="0" borderId="0" xfId="0" applyFont="1" applyAlignment="1"/>
    <xf numFmtId="0" fontId="3" fillId="2" borderId="4"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1" fillId="9" borderId="12" xfId="0" applyFont="1" applyFill="1" applyBorder="1" applyAlignment="1">
      <alignment horizontal="center"/>
    </xf>
    <xf numFmtId="0" fontId="7" fillId="0" borderId="12" xfId="0" applyFont="1" applyBorder="1" applyAlignment="1">
      <alignment horizontal="center" vertical="center"/>
    </xf>
    <xf numFmtId="0" fontId="7"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xf>
    <xf numFmtId="0" fontId="8" fillId="0" borderId="0" xfId="0" applyFont="1" applyAlignment="1">
      <alignment horizontal="center" vertical="center"/>
    </xf>
    <xf numFmtId="0" fontId="3" fillId="4" borderId="16" xfId="0" applyFont="1" applyFill="1" applyBorder="1" applyAlignment="1">
      <alignment vertical="center" wrapText="1"/>
    </xf>
    <xf numFmtId="0" fontId="7" fillId="0" borderId="12" xfId="0" applyFont="1" applyBorder="1" applyAlignment="1">
      <alignment horizontal="lef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1" fillId="0" borderId="19" xfId="0" applyFont="1" applyBorder="1"/>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3"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3"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3" fillId="4" borderId="31" xfId="0" applyFont="1" applyFill="1" applyBorder="1" applyAlignment="1">
      <alignment vertical="center" wrapText="1"/>
    </xf>
    <xf numFmtId="0" fontId="3" fillId="4" borderId="24" xfId="0" applyFont="1" applyFill="1" applyBorder="1" applyAlignment="1">
      <alignment vertical="center" wrapText="1"/>
    </xf>
    <xf numFmtId="0" fontId="1" fillId="0" borderId="0" xfId="0" applyFont="1" applyAlignment="1">
      <alignment horizontal="center" vertical="center"/>
    </xf>
    <xf numFmtId="164" fontId="1" fillId="0" borderId="0" xfId="0" applyNumberFormat="1" applyFont="1" applyAlignment="1">
      <alignment horizontal="center" vertical="center" wrapText="1"/>
    </xf>
    <xf numFmtId="0" fontId="3" fillId="4" borderId="32" xfId="0" applyFont="1" applyFill="1" applyBorder="1" applyAlignment="1">
      <alignment vertical="center" wrapText="1"/>
    </xf>
    <xf numFmtId="0" fontId="3" fillId="4" borderId="27" xfId="0" applyFont="1" applyFill="1" applyBorder="1" applyAlignment="1">
      <alignment vertical="center" wrapText="1"/>
    </xf>
    <xf numFmtId="0" fontId="7" fillId="0" borderId="0" xfId="0" applyFont="1" applyAlignment="1">
      <alignment horizontal="center" vertical="center"/>
    </xf>
    <xf numFmtId="0" fontId="7" fillId="0" borderId="0" xfId="0" applyFont="1" applyAlignment="1">
      <alignment vertical="center" wrapText="1"/>
    </xf>
    <xf numFmtId="0" fontId="3" fillId="0" borderId="0" xfId="0" applyFont="1" applyAlignment="1">
      <alignment horizontal="center"/>
    </xf>
    <xf numFmtId="0" fontId="7" fillId="0" borderId="0" xfId="0" applyFont="1" applyAlignment="1">
      <alignment horizontal="center" vertical="center" wrapText="1"/>
    </xf>
    <xf numFmtId="0" fontId="3" fillId="0" borderId="26" xfId="0" applyFont="1" applyBorder="1" applyAlignment="1">
      <alignment horizontal="center"/>
    </xf>
    <xf numFmtId="0" fontId="3" fillId="0" borderId="33" xfId="0" applyFont="1" applyBorder="1"/>
    <xf numFmtId="0" fontId="3" fillId="0" borderId="30" xfId="0" applyFont="1" applyBorder="1"/>
    <xf numFmtId="0" fontId="1" fillId="0" borderId="0" xfId="0" applyFont="1" applyAlignment="1">
      <alignment horizontal="left" vertical="center"/>
    </xf>
    <xf numFmtId="0" fontId="7" fillId="0" borderId="0" xfId="0" applyFont="1"/>
    <xf numFmtId="0" fontId="7"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wrapText="1"/>
    </xf>
    <xf numFmtId="0" fontId="1" fillId="0" borderId="0" xfId="0" applyFont="1" applyAlignment="1"/>
    <xf numFmtId="0" fontId="7" fillId="0" borderId="12" xfId="0" applyFont="1" applyBorder="1" applyAlignment="1">
      <alignment vertical="center" wrapText="1"/>
    </xf>
    <xf numFmtId="0" fontId="0" fillId="0" borderId="0" xfId="0" applyFont="1" applyAlignment="1">
      <alignment vertical="center"/>
    </xf>
    <xf numFmtId="2" fontId="13" fillId="6" borderId="11" xfId="0" applyNumberFormat="1" applyFont="1" applyFill="1" applyBorder="1" applyAlignment="1">
      <alignment horizontal="center" vertical="center" wrapText="1"/>
    </xf>
    <xf numFmtId="164" fontId="12" fillId="0" borderId="12" xfId="0" applyNumberFormat="1" applyFont="1" applyBorder="1" applyAlignment="1">
      <alignment vertical="center" wrapText="1"/>
    </xf>
    <xf numFmtId="164" fontId="14" fillId="0" borderId="12" xfId="0" applyNumberFormat="1" applyFont="1" applyBorder="1" applyAlignment="1">
      <alignment vertical="center" wrapText="1"/>
    </xf>
    <xf numFmtId="0" fontId="14" fillId="0" borderId="0" xfId="0" applyFont="1" applyAlignment="1"/>
    <xf numFmtId="0" fontId="16" fillId="5" borderId="9"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5" fillId="6" borderId="11" xfId="0" applyFont="1" applyFill="1" applyBorder="1" applyAlignment="1">
      <alignment horizontal="center" vertical="center"/>
    </xf>
    <xf numFmtId="164" fontId="14" fillId="0" borderId="12" xfId="0" applyNumberFormat="1" applyFont="1" applyBorder="1" applyAlignment="1">
      <alignment horizontal="center" vertical="center"/>
    </xf>
    <xf numFmtId="1" fontId="15" fillId="0" borderId="12" xfId="0" applyNumberFormat="1" applyFont="1" applyBorder="1" applyAlignment="1">
      <alignment vertical="center"/>
    </xf>
    <xf numFmtId="2" fontId="12" fillId="12" borderId="11" xfId="0" applyNumberFormat="1" applyFont="1" applyFill="1" applyBorder="1" applyAlignment="1">
      <alignment horizontal="center" vertical="center"/>
    </xf>
    <xf numFmtId="2" fontId="12" fillId="13" borderId="11" xfId="0" applyNumberFormat="1" applyFont="1" applyFill="1" applyBorder="1" applyAlignment="1">
      <alignment horizontal="center" vertical="center"/>
    </xf>
    <xf numFmtId="2" fontId="12" fillId="14" borderId="11" xfId="0" applyNumberFormat="1" applyFont="1" applyFill="1" applyBorder="1" applyAlignment="1">
      <alignment horizontal="center" vertical="center"/>
    </xf>
    <xf numFmtId="164" fontId="12" fillId="0" borderId="12" xfId="0" applyNumberFormat="1" applyFont="1" applyBorder="1" applyAlignment="1">
      <alignment horizontal="center" vertical="center"/>
    </xf>
    <xf numFmtId="164" fontId="19" fillId="0" borderId="12" xfId="0" applyNumberFormat="1" applyFont="1" applyBorder="1" applyAlignment="1">
      <alignment vertical="center" wrapText="1"/>
    </xf>
    <xf numFmtId="1" fontId="15" fillId="0" borderId="12" xfId="0" applyNumberFormat="1" applyFont="1" applyBorder="1" applyAlignment="1">
      <alignment horizontal="center" vertical="center"/>
    </xf>
    <xf numFmtId="0" fontId="5" fillId="0" borderId="12" xfId="0" applyFont="1" applyBorder="1" applyAlignment="1">
      <alignment horizontal="center" vertical="center"/>
    </xf>
    <xf numFmtId="0" fontId="14" fillId="9" borderId="12" xfId="0" applyFont="1" applyFill="1" applyBorder="1" applyAlignment="1">
      <alignment horizontal="center"/>
    </xf>
    <xf numFmtId="9" fontId="15" fillId="0" borderId="12" xfId="1" applyFont="1" applyBorder="1" applyAlignment="1">
      <alignment vertical="center"/>
    </xf>
    <xf numFmtId="9" fontId="15" fillId="0" borderId="12" xfId="1" applyFont="1" applyBorder="1" applyAlignment="1">
      <alignment horizontal="center" vertical="center"/>
    </xf>
    <xf numFmtId="164" fontId="14" fillId="16" borderId="12" xfId="0" applyNumberFormat="1" applyFont="1" applyFill="1" applyBorder="1" applyAlignment="1">
      <alignment horizontal="center" vertical="center"/>
    </xf>
    <xf numFmtId="0" fontId="3" fillId="7" borderId="12" xfId="0" applyFont="1" applyFill="1" applyBorder="1" applyAlignment="1">
      <alignment horizontal="center" vertical="center"/>
    </xf>
    <xf numFmtId="0" fontId="20" fillId="0" borderId="12" xfId="0" applyFont="1" applyBorder="1" applyAlignment="1">
      <alignment vertical="center" wrapText="1"/>
    </xf>
    <xf numFmtId="0" fontId="0" fillId="0" borderId="0" xfId="0" applyFont="1" applyAlignment="1">
      <alignment vertical="center" wrapText="1"/>
    </xf>
    <xf numFmtId="0" fontId="15" fillId="0" borderId="12" xfId="0" applyFont="1" applyBorder="1" applyAlignment="1">
      <alignment horizontal="center" vertical="center" wrapText="1"/>
    </xf>
    <xf numFmtId="0" fontId="5" fillId="0" borderId="12" xfId="0" applyFont="1" applyFill="1" applyBorder="1" applyAlignment="1">
      <alignment horizontal="center" vertical="center"/>
    </xf>
    <xf numFmtId="0" fontId="21" fillId="17" borderId="12" xfId="2" applyBorder="1" applyAlignment="1">
      <alignment horizontal="center" vertical="center"/>
    </xf>
    <xf numFmtId="0" fontId="0" fillId="0" borderId="0" xfId="0" applyFont="1" applyAlignment="1"/>
    <xf numFmtId="0" fontId="7" fillId="18" borderId="12" xfId="0" applyFont="1" applyFill="1" applyBorder="1" applyAlignment="1">
      <alignment horizontal="center" vertical="center"/>
    </xf>
    <xf numFmtId="0" fontId="7" fillId="18" borderId="12" xfId="0" applyFont="1" applyFill="1" applyBorder="1" applyAlignment="1">
      <alignment horizontal="center" vertical="center" wrapText="1"/>
    </xf>
    <xf numFmtId="0" fontId="21" fillId="18" borderId="12" xfId="2" applyFill="1" applyBorder="1" applyAlignment="1">
      <alignment horizontal="center" vertical="center"/>
    </xf>
    <xf numFmtId="1" fontId="15" fillId="19" borderId="12" xfId="0" applyNumberFormat="1" applyFont="1" applyFill="1" applyBorder="1" applyAlignment="1">
      <alignment horizontal="center" vertical="center"/>
    </xf>
    <xf numFmtId="164" fontId="19" fillId="19" borderId="12" xfId="0" applyNumberFormat="1" applyFont="1" applyFill="1" applyBorder="1" applyAlignment="1">
      <alignment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2" fillId="0" borderId="14" xfId="0" applyFont="1" applyBorder="1" applyAlignment="1">
      <alignment vertical="center"/>
    </xf>
    <xf numFmtId="0" fontId="2" fillId="0" borderId="15" xfId="0" applyFont="1" applyBorder="1" applyAlignment="1">
      <alignment vertical="center"/>
    </xf>
    <xf numFmtId="0" fontId="7" fillId="0" borderId="4" xfId="0" applyFont="1" applyBorder="1" applyAlignment="1">
      <alignment horizontal="left" vertical="center" wrapText="1"/>
    </xf>
    <xf numFmtId="0" fontId="2" fillId="0" borderId="5" xfId="0" applyFont="1" applyBorder="1" applyAlignment="1">
      <alignment vertical="center"/>
    </xf>
    <xf numFmtId="0" fontId="7" fillId="18" borderId="4" xfId="0" applyFont="1" applyFill="1" applyBorder="1" applyAlignment="1">
      <alignment vertical="center" wrapText="1"/>
    </xf>
    <xf numFmtId="0" fontId="2" fillId="18" borderId="5" xfId="0" applyFont="1" applyFill="1" applyBorder="1" applyAlignment="1">
      <alignment vertical="center"/>
    </xf>
    <xf numFmtId="0" fontId="7" fillId="0" borderId="13" xfId="0" applyFont="1" applyBorder="1" applyAlignment="1">
      <alignment vertical="center" wrapText="1"/>
    </xf>
    <xf numFmtId="0" fontId="2" fillId="0" borderId="6" xfId="0" applyFont="1" applyBorder="1" applyAlignment="1">
      <alignment vertical="center"/>
    </xf>
    <xf numFmtId="0" fontId="7" fillId="0" borderId="13" xfId="0" applyFont="1" applyBorder="1" applyAlignment="1">
      <alignment horizontal="left" vertical="center" wrapText="1"/>
    </xf>
    <xf numFmtId="0" fontId="4" fillId="8" borderId="4" xfId="0" applyFont="1" applyFill="1" applyBorder="1" applyAlignment="1">
      <alignment horizontal="center" vertical="center" wrapText="1"/>
    </xf>
    <xf numFmtId="0" fontId="7" fillId="0" borderId="14" xfId="0" applyFont="1" applyBorder="1" applyAlignment="1">
      <alignment vertical="center" wrapText="1"/>
    </xf>
    <xf numFmtId="0" fontId="4" fillId="3" borderId="4"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vertical="center" wrapText="1"/>
    </xf>
    <xf numFmtId="0" fontId="6" fillId="0" borderId="4" xfId="0" applyFont="1" applyBorder="1" applyAlignment="1">
      <alignment horizontal="center" vertical="center" wrapText="1"/>
    </xf>
    <xf numFmtId="0" fontId="3" fillId="2" borderId="4" xfId="0" applyFont="1" applyFill="1" applyBorder="1" applyAlignment="1">
      <alignment horizontal="center" vertical="center"/>
    </xf>
    <xf numFmtId="0" fontId="3" fillId="0" borderId="1" xfId="0"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1" fillId="0" borderId="4" xfId="0" applyFont="1" applyBorder="1" applyAlignment="1">
      <alignment horizontal="left" vertical="center"/>
    </xf>
    <xf numFmtId="0" fontId="4" fillId="2" borderId="4" xfId="0" applyFont="1" applyFill="1" applyBorder="1" applyAlignment="1">
      <alignment horizontal="center" vertical="center" wrapText="1"/>
    </xf>
    <xf numFmtId="0" fontId="2" fillId="0" borderId="6" xfId="0" applyFont="1" applyBorder="1" applyAlignment="1">
      <alignment vertical="center" wrapText="1"/>
    </xf>
    <xf numFmtId="0" fontId="1" fillId="0" borderId="4" xfId="0" applyFont="1" applyBorder="1" applyAlignment="1">
      <alignment horizontal="left" vertical="center" wrapText="1"/>
    </xf>
    <xf numFmtId="0" fontId="2" fillId="0" borderId="5" xfId="0" applyFont="1" applyBorder="1" applyAlignment="1">
      <alignment vertical="center" wrapText="1"/>
    </xf>
    <xf numFmtId="0" fontId="3" fillId="2" borderId="4" xfId="0" applyFont="1" applyFill="1" applyBorder="1" applyAlignment="1">
      <alignment horizontal="center" vertical="center" wrapText="1"/>
    </xf>
    <xf numFmtId="0" fontId="1" fillId="4" borderId="4" xfId="0" applyFont="1" applyFill="1" applyBorder="1" applyAlignment="1">
      <alignment horizontal="left" vertical="center" wrapText="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15"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15" fillId="0" borderId="4" xfId="0" applyFont="1" applyBorder="1" applyAlignment="1">
      <alignment horizontal="left" vertical="center" wrapText="1"/>
    </xf>
    <xf numFmtId="0" fontId="7" fillId="0" borderId="14" xfId="0" applyFont="1" applyBorder="1" applyAlignment="1">
      <alignment horizontal="left" vertical="center" wrapText="1"/>
    </xf>
    <xf numFmtId="0" fontId="7" fillId="18" borderId="4" xfId="0" applyFont="1" applyFill="1" applyBorder="1" applyAlignment="1">
      <alignment horizontal="left" vertical="center" wrapText="1"/>
    </xf>
    <xf numFmtId="0" fontId="2" fillId="18" borderId="6" xfId="0" applyFont="1" applyFill="1" applyBorder="1" applyAlignment="1">
      <alignment vertical="center"/>
    </xf>
    <xf numFmtId="0" fontId="1" fillId="4" borderId="4"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1" fillId="15" borderId="4" xfId="0" applyFont="1" applyFill="1" applyBorder="1" applyAlignment="1">
      <alignment horizontal="left" vertical="top" wrapText="1"/>
    </xf>
    <xf numFmtId="0" fontId="2" fillId="0" borderId="5" xfId="0" applyFont="1" applyBorder="1" applyAlignment="1">
      <alignment vertical="top"/>
    </xf>
    <xf numFmtId="0" fontId="2" fillId="0" borderId="6" xfId="0" applyFont="1" applyBorder="1" applyAlignment="1">
      <alignment vertical="top"/>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34" xfId="0" applyFont="1" applyBorder="1" applyAlignment="1">
      <alignment horizontal="center" vertical="center" wrapText="1"/>
    </xf>
    <xf numFmtId="0" fontId="17" fillId="3" borderId="4" xfId="0" applyFont="1" applyFill="1" applyBorder="1" applyAlignment="1">
      <alignment horizontal="center"/>
    </xf>
    <xf numFmtId="0" fontId="2" fillId="0" borderId="5" xfId="0" applyFont="1" applyBorder="1"/>
    <xf numFmtId="0" fontId="2" fillId="0" borderId="6" xfId="0" applyFont="1" applyBorder="1"/>
    <xf numFmtId="0" fontId="1" fillId="4" borderId="4" xfId="0" applyFont="1" applyFill="1" applyBorder="1" applyAlignment="1">
      <alignment horizontal="left" vertical="center"/>
    </xf>
    <xf numFmtId="0" fontId="6" fillId="0" borderId="4" xfId="0" applyFont="1" applyBorder="1" applyAlignment="1">
      <alignment horizontal="center" vertical="center"/>
    </xf>
    <xf numFmtId="0" fontId="3" fillId="7" borderId="4" xfId="0" applyFont="1" applyFill="1" applyBorder="1" applyAlignment="1">
      <alignment horizontal="center"/>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2" fillId="0" borderId="4" xfId="0" applyFont="1" applyBorder="1" applyAlignment="1"/>
    <xf numFmtId="0" fontId="3" fillId="0" borderId="1" xfId="0" applyFont="1" applyBorder="1" applyAlignment="1">
      <alignment horizontal="center"/>
    </xf>
    <xf numFmtId="0" fontId="2" fillId="0" borderId="3" xfId="0" applyFont="1" applyBorder="1"/>
    <xf numFmtId="0" fontId="2" fillId="0" borderId="2" xfId="0" applyFont="1" applyBorder="1"/>
    <xf numFmtId="0" fontId="2" fillId="0" borderId="9" xfId="0" applyFont="1" applyBorder="1"/>
    <xf numFmtId="0" fontId="2" fillId="0" borderId="10" xfId="0" applyFont="1" applyBorder="1"/>
    <xf numFmtId="0" fontId="2" fillId="0" borderId="11" xfId="0" applyFont="1" applyBorder="1"/>
    <xf numFmtId="0" fontId="1" fillId="0" borderId="4" xfId="0" applyFont="1" applyBorder="1" applyAlignment="1">
      <alignment horizontal="center"/>
    </xf>
    <xf numFmtId="0" fontId="1" fillId="0" borderId="1" xfId="0" applyFont="1" applyBorder="1" applyAlignment="1">
      <alignment horizontal="center"/>
    </xf>
    <xf numFmtId="0" fontId="2" fillId="0" borderId="7" xfId="0" applyFont="1" applyBorder="1"/>
    <xf numFmtId="0" fontId="0" fillId="0" borderId="0" xfId="0" applyFont="1" applyAlignment="1"/>
    <xf numFmtId="0" fontId="2" fillId="0" borderId="8" xfId="0" applyFont="1" applyBorder="1"/>
    <xf numFmtId="0" fontId="4" fillId="3" borderId="4" xfId="0" applyFont="1" applyFill="1" applyBorder="1" applyAlignment="1">
      <alignment horizontal="center"/>
    </xf>
    <xf numFmtId="0" fontId="1" fillId="0" borderId="4" xfId="0" applyFont="1" applyBorder="1" applyAlignment="1"/>
    <xf numFmtId="0" fontId="5" fillId="4" borderId="4" xfId="0" applyFont="1" applyFill="1" applyBorder="1" applyAlignment="1"/>
    <xf numFmtId="164" fontId="14" fillId="0" borderId="4" xfId="0" applyNumberFormat="1" applyFont="1" applyBorder="1" applyAlignment="1">
      <alignment horizontal="center" vertical="center"/>
    </xf>
    <xf numFmtId="164" fontId="14" fillId="0" borderId="6" xfId="0" applyNumberFormat="1" applyFont="1" applyBorder="1" applyAlignment="1">
      <alignment horizontal="center" vertical="center"/>
    </xf>
    <xf numFmtId="0" fontId="14" fillId="10" borderId="4" xfId="0" applyFont="1" applyFill="1" applyBorder="1" applyAlignment="1">
      <alignment horizontal="left" vertical="center"/>
    </xf>
    <xf numFmtId="0" fontId="15" fillId="0" borderId="5" xfId="0" applyFont="1" applyBorder="1"/>
    <xf numFmtId="0" fontId="15" fillId="0" borderId="6" xfId="0" applyFont="1" applyBorder="1"/>
    <xf numFmtId="164" fontId="15" fillId="0" borderId="4" xfId="0" applyNumberFormat="1" applyFont="1" applyBorder="1" applyAlignment="1">
      <alignment vertical="center" wrapText="1"/>
    </xf>
    <xf numFmtId="0" fontId="15" fillId="0" borderId="5" xfId="0" applyFont="1" applyBorder="1" applyAlignment="1">
      <alignment wrapText="1"/>
    </xf>
    <xf numFmtId="0" fontId="15" fillId="0" borderId="6" xfId="0" applyFont="1" applyBorder="1" applyAlignment="1">
      <alignment wrapText="1"/>
    </xf>
    <xf numFmtId="0" fontId="14" fillId="10" borderId="4" xfId="0" applyFont="1" applyFill="1" applyBorder="1" applyAlignment="1">
      <alignment horizontal="left" vertical="center" wrapText="1"/>
    </xf>
    <xf numFmtId="164" fontId="14" fillId="16" borderId="4" xfId="0" applyNumberFormat="1" applyFont="1" applyFill="1" applyBorder="1" applyAlignment="1">
      <alignment horizontal="center" vertical="center"/>
    </xf>
    <xf numFmtId="164" fontId="14" fillId="16" borderId="6" xfId="0" applyNumberFormat="1" applyFont="1" applyFill="1" applyBorder="1" applyAlignment="1">
      <alignment horizontal="center" vertical="center"/>
    </xf>
    <xf numFmtId="0" fontId="15" fillId="0" borderId="4" xfId="0" applyFont="1" applyBorder="1" applyAlignment="1">
      <alignment vertical="center"/>
    </xf>
    <xf numFmtId="0" fontId="16" fillId="5" borderId="4" xfId="0" applyFont="1" applyFill="1" applyBorder="1" applyAlignment="1">
      <alignment horizontal="center" vertical="center"/>
    </xf>
    <xf numFmtId="2" fontId="17" fillId="5" borderId="4" xfId="0" applyNumberFormat="1" applyFont="1" applyFill="1" applyBorder="1" applyAlignment="1">
      <alignment horizontal="center"/>
    </xf>
    <xf numFmtId="2" fontId="16" fillId="11" borderId="5" xfId="0" applyNumberFormat="1" applyFont="1" applyFill="1" applyBorder="1" applyAlignment="1">
      <alignment horizontal="center" wrapText="1"/>
    </xf>
    <xf numFmtId="0" fontId="16" fillId="11" borderId="5" xfId="0" applyFont="1" applyFill="1" applyBorder="1" applyAlignment="1">
      <alignment horizontal="center" wrapText="1"/>
    </xf>
    <xf numFmtId="0" fontId="15" fillId="6" borderId="10" xfId="0" applyFont="1" applyFill="1" applyBorder="1" applyAlignment="1">
      <alignment horizontal="center" vertical="center"/>
    </xf>
    <xf numFmtId="0" fontId="15" fillId="0" borderId="11" xfId="0" applyFont="1" applyBorder="1"/>
    <xf numFmtId="0" fontId="16" fillId="5" borderId="10" xfId="0" applyFont="1" applyFill="1" applyBorder="1" applyAlignment="1">
      <alignment horizontal="center" vertical="center" wrapText="1"/>
    </xf>
    <xf numFmtId="0" fontId="15" fillId="0" borderId="10" xfId="0" applyFont="1" applyBorder="1"/>
    <xf numFmtId="0" fontId="16" fillId="0" borderId="1" xfId="0" applyFont="1" applyBorder="1" applyAlignment="1">
      <alignment horizontal="center" vertical="center"/>
    </xf>
    <xf numFmtId="0" fontId="15" fillId="0" borderId="3" xfId="0" applyFont="1" applyBorder="1"/>
    <xf numFmtId="0" fontId="15" fillId="0" borderId="2" xfId="0" applyFont="1" applyBorder="1"/>
    <xf numFmtId="0" fontId="15" fillId="0" borderId="9" xfId="0" applyFont="1" applyBorder="1"/>
    <xf numFmtId="0" fontId="14" fillId="0" borderId="4" xfId="0" applyFont="1" applyBorder="1" applyAlignment="1">
      <alignment vertical="center"/>
    </xf>
    <xf numFmtId="0" fontId="18" fillId="0" borderId="4" xfId="0" applyFont="1" applyBorder="1" applyAlignment="1">
      <alignment horizontal="center" vertical="center" wrapText="1"/>
    </xf>
    <xf numFmtId="0" fontId="14" fillId="0" borderId="1" xfId="0" applyFont="1" applyBorder="1" applyAlignment="1">
      <alignment horizontal="center" vertical="center"/>
    </xf>
    <xf numFmtId="0" fontId="15" fillId="0" borderId="7" xfId="0" applyFont="1" applyBorder="1"/>
    <xf numFmtId="0" fontId="15" fillId="0" borderId="8" xfId="0" applyFont="1" applyBorder="1"/>
    <xf numFmtId="0" fontId="14" fillId="4" borderId="4" xfId="0" applyFont="1" applyFill="1" applyBorder="1" applyAlignment="1">
      <alignment horizontal="left" vertical="center"/>
    </xf>
    <xf numFmtId="0" fontId="14" fillId="0" borderId="4" xfId="0" applyFont="1" applyBorder="1" applyAlignment="1">
      <alignment horizontal="center" vertical="center"/>
    </xf>
    <xf numFmtId="0" fontId="15" fillId="4" borderId="4" xfId="0" applyFont="1" applyFill="1" applyBorder="1" applyAlignment="1">
      <alignment vertical="center"/>
    </xf>
  </cellXfs>
  <cellStyles count="3">
    <cellStyle name="Neutral" xfId="2" builtinId="2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590550</xdr:colOff>
      <xdr:row>0</xdr:row>
      <xdr:rowOff>0</xdr:rowOff>
    </xdr:from>
    <xdr:ext cx="65722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295275</xdr:colOff>
      <xdr:row>0</xdr:row>
      <xdr:rowOff>76200</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476375" y="76200"/>
          <a:ext cx="6572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1257300</xdr:colOff>
      <xdr:row>0</xdr:row>
      <xdr:rowOff>57150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257300" y="57150"/>
          <a:ext cx="657225" cy="6477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outlinePr summaryBelow="0" summaryRight="0"/>
    <pageSetUpPr fitToPage="1"/>
  </sheetPr>
  <dimension ref="A1:K51"/>
  <sheetViews>
    <sheetView showGridLines="0" topLeftCell="A43" workbookViewId="0">
      <selection activeCell="E49" sqref="E49"/>
    </sheetView>
  </sheetViews>
  <sheetFormatPr baseColWidth="10" defaultColWidth="14.42578125" defaultRowHeight="15"/>
  <cols>
    <col min="1" max="1" width="12.7109375" style="50" customWidth="1"/>
    <col min="2" max="2" width="15.5703125" style="50" customWidth="1"/>
    <col min="3" max="3" width="41.7109375" style="50" customWidth="1"/>
    <col min="4" max="4" width="5.140625" style="50" customWidth="1"/>
    <col min="5" max="5" width="18.85546875" style="50" customWidth="1"/>
    <col min="6" max="6" width="11.28515625" style="50" customWidth="1"/>
    <col min="7" max="7" width="8.28515625" style="50" customWidth="1"/>
    <col min="8" max="8" width="11.28515625" style="50" customWidth="1"/>
    <col min="9" max="9" width="20.85546875" style="50" customWidth="1"/>
    <col min="10" max="10" width="11.28515625" style="50" customWidth="1"/>
    <col min="11" max="11" width="11.85546875" style="50" customWidth="1"/>
  </cols>
  <sheetData>
    <row r="1" spans="1:11" ht="16.5">
      <c r="A1" s="125"/>
      <c r="B1" s="105"/>
      <c r="C1" s="103" t="s">
        <v>0</v>
      </c>
      <c r="D1" s="104"/>
      <c r="E1" s="104"/>
      <c r="F1" s="105"/>
      <c r="G1" s="109" t="s">
        <v>1</v>
      </c>
      <c r="H1" s="90"/>
      <c r="I1" s="90"/>
      <c r="J1" s="90"/>
      <c r="K1" s="94"/>
    </row>
    <row r="2" spans="1:11" ht="16.5">
      <c r="A2" s="126"/>
      <c r="B2" s="127"/>
      <c r="C2" s="106"/>
      <c r="D2" s="107"/>
      <c r="E2" s="107"/>
      <c r="F2" s="108"/>
      <c r="G2" s="109" t="s">
        <v>2</v>
      </c>
      <c r="H2" s="90"/>
      <c r="I2" s="90"/>
      <c r="J2" s="90"/>
      <c r="K2" s="94"/>
    </row>
    <row r="3" spans="1:11" ht="16.5">
      <c r="A3" s="126"/>
      <c r="B3" s="127"/>
      <c r="C3" s="103" t="s">
        <v>3</v>
      </c>
      <c r="D3" s="104"/>
      <c r="E3" s="104"/>
      <c r="F3" s="105"/>
      <c r="G3" s="109" t="s">
        <v>4</v>
      </c>
      <c r="H3" s="90"/>
      <c r="I3" s="90"/>
      <c r="J3" s="90"/>
      <c r="K3" s="94"/>
    </row>
    <row r="4" spans="1:11" ht="16.5">
      <c r="A4" s="106"/>
      <c r="B4" s="108"/>
      <c r="C4" s="106"/>
      <c r="D4" s="107"/>
      <c r="E4" s="107"/>
      <c r="F4" s="108"/>
      <c r="G4" s="109" t="s">
        <v>5</v>
      </c>
      <c r="H4" s="90"/>
      <c r="I4" s="90"/>
      <c r="J4" s="90"/>
      <c r="K4" s="94"/>
    </row>
    <row r="5" spans="1:11" ht="16.5">
      <c r="A5" s="116"/>
      <c r="B5" s="90"/>
      <c r="C5" s="90"/>
      <c r="D5" s="90"/>
      <c r="E5" s="90"/>
      <c r="F5" s="90"/>
      <c r="G5" s="90"/>
      <c r="H5" s="90"/>
      <c r="I5" s="90"/>
      <c r="J5" s="90"/>
      <c r="K5" s="94"/>
    </row>
    <row r="6" spans="1:11">
      <c r="A6" s="110" t="s">
        <v>6</v>
      </c>
      <c r="B6" s="90"/>
      <c r="C6" s="90"/>
      <c r="D6" s="90"/>
      <c r="E6" s="90"/>
      <c r="F6" s="90"/>
      <c r="G6" s="90"/>
      <c r="H6" s="90"/>
      <c r="I6" s="90"/>
      <c r="J6" s="90"/>
      <c r="K6" s="94"/>
    </row>
    <row r="7" spans="1:11">
      <c r="A7" s="110" t="s">
        <v>7</v>
      </c>
      <c r="B7" s="111"/>
      <c r="C7" s="112" t="s">
        <v>8</v>
      </c>
      <c r="D7" s="113"/>
      <c r="E7" s="113"/>
      <c r="F7" s="113"/>
      <c r="G7" s="113"/>
      <c r="H7" s="113"/>
      <c r="I7" s="113"/>
      <c r="J7" s="113"/>
      <c r="K7" s="113"/>
    </row>
    <row r="8" spans="1:11" ht="33" customHeight="1">
      <c r="A8" s="114" t="s">
        <v>9</v>
      </c>
      <c r="B8" s="111"/>
      <c r="C8" s="112" t="s">
        <v>10</v>
      </c>
      <c r="D8" s="113"/>
      <c r="E8" s="113"/>
      <c r="F8" s="113"/>
      <c r="G8" s="113"/>
      <c r="H8" s="113"/>
      <c r="I8" s="113"/>
      <c r="J8" s="113"/>
      <c r="K8" s="111"/>
    </row>
    <row r="9" spans="1:11">
      <c r="A9" s="114" t="s">
        <v>11</v>
      </c>
      <c r="B9" s="111"/>
      <c r="C9" s="115" t="s">
        <v>12</v>
      </c>
      <c r="D9" s="113"/>
      <c r="E9" s="113"/>
      <c r="F9" s="113"/>
      <c r="G9" s="113"/>
      <c r="H9" s="113"/>
      <c r="I9" s="113"/>
      <c r="J9" s="113"/>
      <c r="K9" s="111"/>
    </row>
    <row r="10" spans="1:11" ht="36" customHeight="1">
      <c r="A10" s="114" t="s">
        <v>13</v>
      </c>
      <c r="B10" s="111"/>
      <c r="C10" s="115" t="s">
        <v>14</v>
      </c>
      <c r="D10" s="113"/>
      <c r="E10" s="113"/>
      <c r="F10" s="113"/>
      <c r="G10" s="113"/>
      <c r="H10" s="113"/>
      <c r="I10" s="113"/>
      <c r="J10" s="113"/>
      <c r="K10" s="111"/>
    </row>
    <row r="11" spans="1:11" ht="16.5">
      <c r="A11" s="117"/>
      <c r="B11" s="113"/>
      <c r="C11" s="113"/>
      <c r="D11" s="113"/>
      <c r="E11" s="113"/>
      <c r="F11" s="113"/>
      <c r="G11" s="113"/>
      <c r="H11" s="113"/>
      <c r="I11" s="113"/>
      <c r="J11" s="113"/>
      <c r="K11" s="111"/>
    </row>
    <row r="12" spans="1:11" ht="30.75" customHeight="1">
      <c r="A12" s="114" t="s">
        <v>17</v>
      </c>
      <c r="B12" s="113"/>
      <c r="C12" s="115" t="s">
        <v>19</v>
      </c>
      <c r="D12" s="113"/>
      <c r="E12" s="111"/>
      <c r="F12" s="114" t="s">
        <v>21</v>
      </c>
      <c r="G12" s="113"/>
      <c r="H12" s="124" t="s">
        <v>22</v>
      </c>
      <c r="I12" s="113"/>
      <c r="J12" s="113"/>
      <c r="K12" s="111"/>
    </row>
    <row r="13" spans="1:11" ht="16.5">
      <c r="A13" s="101"/>
      <c r="B13" s="90"/>
      <c r="C13" s="90"/>
      <c r="D13" s="90"/>
      <c r="E13" s="90"/>
      <c r="F13" s="90"/>
      <c r="G13" s="90"/>
      <c r="H13" s="90"/>
      <c r="I13" s="90"/>
      <c r="J13" s="90"/>
      <c r="K13" s="94"/>
    </row>
    <row r="14" spans="1:11" ht="16.5">
      <c r="A14" s="102" t="s">
        <v>26</v>
      </c>
      <c r="B14" s="90"/>
      <c r="C14" s="90"/>
      <c r="D14" s="90"/>
      <c r="E14" s="90"/>
      <c r="F14" s="90"/>
      <c r="G14" s="90"/>
      <c r="H14" s="90"/>
      <c r="I14" s="90"/>
      <c r="J14" s="90"/>
      <c r="K14" s="94"/>
    </row>
    <row r="15" spans="1:11" ht="66">
      <c r="A15" s="1" t="s">
        <v>37</v>
      </c>
      <c r="B15" s="1" t="s">
        <v>38</v>
      </c>
      <c r="C15" s="1" t="s">
        <v>26</v>
      </c>
      <c r="D15" s="98" t="s">
        <v>39</v>
      </c>
      <c r="E15" s="90"/>
      <c r="F15" s="90"/>
      <c r="G15" s="94"/>
      <c r="H15" s="2" t="s">
        <v>41</v>
      </c>
      <c r="I15" s="96" t="s">
        <v>42</v>
      </c>
      <c r="J15" s="94"/>
      <c r="K15" s="3" t="s">
        <v>43</v>
      </c>
    </row>
    <row r="16" spans="1:11" ht="16.5">
      <c r="A16" s="85"/>
      <c r="B16" s="85" t="s">
        <v>45</v>
      </c>
      <c r="C16" s="93" t="s">
        <v>46</v>
      </c>
      <c r="D16" s="5" t="s">
        <v>47</v>
      </c>
      <c r="E16" s="89" t="s">
        <v>49</v>
      </c>
      <c r="F16" s="90"/>
      <c r="G16" s="94"/>
      <c r="H16" s="76" t="s">
        <v>50</v>
      </c>
      <c r="I16" s="95" t="s">
        <v>52</v>
      </c>
      <c r="J16" s="99" t="s">
        <v>54</v>
      </c>
      <c r="K16" s="118" t="s">
        <v>50</v>
      </c>
    </row>
    <row r="17" spans="1:11" ht="16.5">
      <c r="A17" s="87"/>
      <c r="B17" s="87"/>
      <c r="C17" s="87"/>
      <c r="D17" s="5" t="s">
        <v>56</v>
      </c>
      <c r="E17" s="89" t="s">
        <v>57</v>
      </c>
      <c r="F17" s="90"/>
      <c r="G17" s="94"/>
      <c r="H17" s="6" t="s">
        <v>50</v>
      </c>
      <c r="I17" s="87"/>
      <c r="J17" s="87"/>
      <c r="K17" s="87"/>
    </row>
    <row r="18" spans="1:11" ht="35.25" customHeight="1">
      <c r="A18" s="87"/>
      <c r="B18" s="88"/>
      <c r="C18" s="88"/>
      <c r="D18" s="5" t="s">
        <v>59</v>
      </c>
      <c r="E18" s="89" t="s">
        <v>60</v>
      </c>
      <c r="F18" s="90"/>
      <c r="G18" s="94"/>
      <c r="H18" s="6" t="s">
        <v>50</v>
      </c>
      <c r="I18" s="88"/>
      <c r="J18" s="88"/>
      <c r="K18" s="88"/>
    </row>
    <row r="19" spans="1:11" ht="16.5">
      <c r="A19" s="87"/>
      <c r="B19" s="85" t="s">
        <v>62</v>
      </c>
      <c r="C19" s="93" t="s">
        <v>63</v>
      </c>
      <c r="D19" s="80" t="s">
        <v>47</v>
      </c>
      <c r="E19" s="91" t="s">
        <v>259</v>
      </c>
      <c r="F19" s="92"/>
      <c r="G19" s="92"/>
      <c r="H19" s="6" t="s">
        <v>50</v>
      </c>
      <c r="I19" s="95" t="s">
        <v>66</v>
      </c>
      <c r="J19" s="99" t="s">
        <v>67</v>
      </c>
      <c r="K19" s="99" t="s">
        <v>50</v>
      </c>
    </row>
    <row r="20" spans="1:11" s="79" customFormat="1" ht="16.5">
      <c r="A20" s="87"/>
      <c r="B20" s="86"/>
      <c r="C20" s="97"/>
      <c r="D20" s="80" t="s">
        <v>56</v>
      </c>
      <c r="E20" s="91" t="s">
        <v>255</v>
      </c>
      <c r="F20" s="92"/>
      <c r="G20" s="92"/>
      <c r="H20" s="6" t="s">
        <v>50</v>
      </c>
      <c r="I20" s="121"/>
      <c r="J20" s="119"/>
      <c r="K20" s="119"/>
    </row>
    <row r="21" spans="1:11" s="79" customFormat="1" ht="16.5">
      <c r="A21" s="87"/>
      <c r="B21" s="86"/>
      <c r="C21" s="97"/>
      <c r="D21" s="5" t="s">
        <v>59</v>
      </c>
      <c r="E21" s="100" t="s">
        <v>65</v>
      </c>
      <c r="F21" s="90"/>
      <c r="G21" s="90"/>
      <c r="H21" s="6" t="s">
        <v>50</v>
      </c>
      <c r="I21" s="121"/>
      <c r="J21" s="119"/>
      <c r="K21" s="119"/>
    </row>
    <row r="22" spans="1:11" ht="16.5">
      <c r="A22" s="87"/>
      <c r="B22" s="87"/>
      <c r="C22" s="87"/>
      <c r="D22" s="5" t="s">
        <v>76</v>
      </c>
      <c r="E22" s="89" t="s">
        <v>69</v>
      </c>
      <c r="F22" s="90"/>
      <c r="G22" s="90"/>
      <c r="H22" s="6" t="s">
        <v>50</v>
      </c>
      <c r="I22" s="87"/>
      <c r="J22" s="87"/>
      <c r="K22" s="87"/>
    </row>
    <row r="23" spans="1:11" ht="16.5">
      <c r="A23" s="87"/>
      <c r="B23" s="87"/>
      <c r="C23" s="87"/>
      <c r="D23" s="5" t="s">
        <v>79</v>
      </c>
      <c r="E23" s="89" t="s">
        <v>71</v>
      </c>
      <c r="F23" s="90"/>
      <c r="G23" s="90"/>
      <c r="H23" s="6" t="s">
        <v>50</v>
      </c>
      <c r="I23" s="87"/>
      <c r="J23" s="87"/>
      <c r="K23" s="87"/>
    </row>
    <row r="24" spans="1:11" ht="16.5">
      <c r="A24" s="87"/>
      <c r="B24" s="87"/>
      <c r="C24" s="87"/>
      <c r="D24" s="5" t="s">
        <v>81</v>
      </c>
      <c r="E24" s="89" t="s">
        <v>77</v>
      </c>
      <c r="F24" s="90"/>
      <c r="G24" s="90"/>
      <c r="H24" s="6" t="s">
        <v>50</v>
      </c>
      <c r="I24" s="87"/>
      <c r="J24" s="87"/>
      <c r="K24" s="87"/>
    </row>
    <row r="25" spans="1:11" ht="16.5">
      <c r="A25" s="87"/>
      <c r="B25" s="87"/>
      <c r="C25" s="87"/>
      <c r="D25" s="5" t="s">
        <v>83</v>
      </c>
      <c r="E25" s="89" t="s">
        <v>80</v>
      </c>
      <c r="F25" s="90"/>
      <c r="G25" s="90"/>
      <c r="H25" s="6" t="s">
        <v>50</v>
      </c>
      <c r="I25" s="87"/>
      <c r="J25" s="87"/>
      <c r="K25" s="87"/>
    </row>
    <row r="26" spans="1:11" ht="33" customHeight="1">
      <c r="A26" s="87"/>
      <c r="B26" s="87"/>
      <c r="C26" s="87"/>
      <c r="D26" s="5" t="s">
        <v>85</v>
      </c>
      <c r="E26" s="89" t="s">
        <v>82</v>
      </c>
      <c r="F26" s="90"/>
      <c r="G26" s="90"/>
      <c r="H26" s="6" t="s">
        <v>50</v>
      </c>
      <c r="I26" s="87"/>
      <c r="J26" s="87"/>
      <c r="K26" s="87"/>
    </row>
    <row r="27" spans="1:11" ht="33" customHeight="1">
      <c r="A27" s="87"/>
      <c r="B27" s="87"/>
      <c r="C27" s="87"/>
      <c r="D27" s="5" t="s">
        <v>87</v>
      </c>
      <c r="E27" s="89" t="s">
        <v>84</v>
      </c>
      <c r="F27" s="90"/>
      <c r="G27" s="90"/>
      <c r="H27" s="6" t="s">
        <v>50</v>
      </c>
      <c r="I27" s="87"/>
      <c r="J27" s="87"/>
      <c r="K27" s="87"/>
    </row>
    <row r="28" spans="1:11" ht="33.75" customHeight="1">
      <c r="A28" s="87"/>
      <c r="B28" s="87"/>
      <c r="C28" s="87"/>
      <c r="D28" s="5" t="s">
        <v>257</v>
      </c>
      <c r="E28" s="89" t="s">
        <v>86</v>
      </c>
      <c r="F28" s="90"/>
      <c r="G28" s="94"/>
      <c r="H28" s="6" t="s">
        <v>50</v>
      </c>
      <c r="I28" s="87"/>
      <c r="J28" s="87"/>
      <c r="K28" s="87"/>
    </row>
    <row r="29" spans="1:11" ht="32.25" customHeight="1">
      <c r="A29" s="87"/>
      <c r="B29" s="87"/>
      <c r="C29" s="88"/>
      <c r="D29" s="5" t="s">
        <v>258</v>
      </c>
      <c r="E29" s="89" t="s">
        <v>88</v>
      </c>
      <c r="F29" s="90"/>
      <c r="G29" s="94"/>
      <c r="H29" s="6" t="s">
        <v>50</v>
      </c>
      <c r="I29" s="88"/>
      <c r="J29" s="88"/>
      <c r="K29" s="88"/>
    </row>
    <row r="30" spans="1:11" ht="16.5">
      <c r="A30" s="87"/>
      <c r="B30" s="87"/>
      <c r="C30" s="93" t="s">
        <v>89</v>
      </c>
      <c r="D30" s="5" t="s">
        <v>47</v>
      </c>
      <c r="E30" s="89" t="s">
        <v>90</v>
      </c>
      <c r="F30" s="90"/>
      <c r="G30" s="94"/>
      <c r="H30" s="6" t="s">
        <v>50</v>
      </c>
      <c r="I30" s="95" t="s">
        <v>91</v>
      </c>
      <c r="J30" s="99" t="s">
        <v>92</v>
      </c>
      <c r="K30" s="99" t="s">
        <v>50</v>
      </c>
    </row>
    <row r="31" spans="1:11" ht="16.5">
      <c r="A31" s="87"/>
      <c r="B31" s="87"/>
      <c r="C31" s="87"/>
      <c r="D31" s="5" t="s">
        <v>56</v>
      </c>
      <c r="E31" s="89" t="s">
        <v>93</v>
      </c>
      <c r="F31" s="90"/>
      <c r="G31" s="94"/>
      <c r="H31" s="6" t="s">
        <v>50</v>
      </c>
      <c r="I31" s="87"/>
      <c r="J31" s="87"/>
      <c r="K31" s="87"/>
    </row>
    <row r="32" spans="1:11" ht="16.5">
      <c r="A32" s="87"/>
      <c r="B32" s="87"/>
      <c r="C32" s="87"/>
      <c r="D32" s="5" t="s">
        <v>59</v>
      </c>
      <c r="E32" s="89" t="s">
        <v>94</v>
      </c>
      <c r="F32" s="90"/>
      <c r="G32" s="94"/>
      <c r="H32" s="6" t="s">
        <v>50</v>
      </c>
      <c r="I32" s="87"/>
      <c r="J32" s="87"/>
      <c r="K32" s="87"/>
    </row>
    <row r="33" spans="1:11" s="79" customFormat="1" ht="16.5">
      <c r="A33" s="87"/>
      <c r="B33" s="87"/>
      <c r="C33" s="87"/>
      <c r="D33" s="5" t="s">
        <v>76</v>
      </c>
      <c r="E33" s="89" t="s">
        <v>95</v>
      </c>
      <c r="F33" s="90"/>
      <c r="G33" s="94"/>
      <c r="H33" s="6" t="s">
        <v>50</v>
      </c>
      <c r="I33" s="87"/>
      <c r="J33" s="87"/>
      <c r="K33" s="87"/>
    </row>
    <row r="34" spans="1:11" ht="16.5">
      <c r="A34" s="87"/>
      <c r="B34" s="87"/>
      <c r="C34" s="88"/>
      <c r="D34" s="80" t="s">
        <v>79</v>
      </c>
      <c r="E34" s="122" t="s">
        <v>256</v>
      </c>
      <c r="F34" s="92"/>
      <c r="G34" s="123"/>
      <c r="H34" s="81" t="s">
        <v>50</v>
      </c>
      <c r="I34" s="88"/>
      <c r="J34" s="88"/>
      <c r="K34" s="88"/>
    </row>
    <row r="35" spans="1:11" ht="36" customHeight="1">
      <c r="A35" s="87"/>
      <c r="B35" s="85" t="s">
        <v>97</v>
      </c>
      <c r="C35" s="93" t="s">
        <v>98</v>
      </c>
      <c r="D35" s="5" t="s">
        <v>47</v>
      </c>
      <c r="E35" s="100" t="s">
        <v>99</v>
      </c>
      <c r="F35" s="90"/>
      <c r="G35" s="94"/>
      <c r="H35" s="6" t="s">
        <v>50</v>
      </c>
      <c r="I35" s="95" t="s">
        <v>100</v>
      </c>
      <c r="J35" s="99" t="s">
        <v>102</v>
      </c>
      <c r="K35" s="99" t="s">
        <v>50</v>
      </c>
    </row>
    <row r="36" spans="1:11" ht="36" customHeight="1">
      <c r="A36" s="87"/>
      <c r="B36" s="87"/>
      <c r="C36" s="88"/>
      <c r="D36" s="5" t="s">
        <v>56</v>
      </c>
      <c r="E36" s="100" t="s">
        <v>103</v>
      </c>
      <c r="F36" s="90"/>
      <c r="G36" s="94"/>
      <c r="H36" s="6" t="s">
        <v>50</v>
      </c>
      <c r="I36" s="88"/>
      <c r="J36" s="88"/>
      <c r="K36" s="88"/>
    </row>
    <row r="37" spans="1:11" ht="82.5">
      <c r="A37" s="87"/>
      <c r="B37" s="85" t="s">
        <v>105</v>
      </c>
      <c r="C37" s="49" t="s">
        <v>106</v>
      </c>
      <c r="D37" s="5" t="s">
        <v>47</v>
      </c>
      <c r="E37" s="89" t="s">
        <v>107</v>
      </c>
      <c r="F37" s="90"/>
      <c r="G37" s="94"/>
      <c r="H37" s="6" t="s">
        <v>50</v>
      </c>
      <c r="I37" s="11" t="s">
        <v>109</v>
      </c>
      <c r="J37" s="6" t="s">
        <v>47</v>
      </c>
      <c r="K37" s="6" t="s">
        <v>50</v>
      </c>
    </row>
    <row r="38" spans="1:11" ht="33" customHeight="1">
      <c r="A38" s="87"/>
      <c r="B38" s="87"/>
      <c r="C38" s="93" t="s">
        <v>111</v>
      </c>
      <c r="D38" s="5" t="s">
        <v>47</v>
      </c>
      <c r="E38" s="120" t="s">
        <v>252</v>
      </c>
      <c r="F38" s="90"/>
      <c r="G38" s="94"/>
      <c r="H38" s="6" t="s">
        <v>50</v>
      </c>
      <c r="I38" s="95" t="s">
        <v>113</v>
      </c>
      <c r="J38" s="99" t="s">
        <v>114</v>
      </c>
      <c r="K38" s="99" t="s">
        <v>50</v>
      </c>
    </row>
    <row r="39" spans="1:11" ht="33" customHeight="1">
      <c r="A39" s="87"/>
      <c r="B39" s="87"/>
      <c r="C39" s="87"/>
      <c r="D39" s="5" t="s">
        <v>56</v>
      </c>
      <c r="E39" s="89" t="s">
        <v>115</v>
      </c>
      <c r="F39" s="90"/>
      <c r="G39" s="94"/>
      <c r="H39" s="6" t="s">
        <v>50</v>
      </c>
      <c r="I39" s="87"/>
      <c r="J39" s="87"/>
      <c r="K39" s="87"/>
    </row>
    <row r="40" spans="1:11" ht="16.5">
      <c r="A40" s="87"/>
      <c r="B40" s="87"/>
      <c r="C40" s="87"/>
      <c r="D40" s="5" t="s">
        <v>59</v>
      </c>
      <c r="E40" s="89" t="s">
        <v>117</v>
      </c>
      <c r="F40" s="90"/>
      <c r="G40" s="94"/>
      <c r="H40" s="6" t="s">
        <v>50</v>
      </c>
      <c r="I40" s="87"/>
      <c r="J40" s="87"/>
      <c r="K40" s="87"/>
    </row>
    <row r="41" spans="1:11" ht="16.5">
      <c r="A41" s="87"/>
      <c r="B41" s="87"/>
      <c r="C41" s="87"/>
      <c r="D41" s="5" t="s">
        <v>76</v>
      </c>
      <c r="E41" s="89" t="s">
        <v>119</v>
      </c>
      <c r="F41" s="90"/>
      <c r="G41" s="94"/>
      <c r="H41" s="6" t="s">
        <v>50</v>
      </c>
      <c r="I41" s="87"/>
      <c r="J41" s="87"/>
      <c r="K41" s="87"/>
    </row>
    <row r="42" spans="1:11" ht="16.5">
      <c r="A42" s="87"/>
      <c r="B42" s="87"/>
      <c r="C42" s="87"/>
      <c r="D42" s="5" t="s">
        <v>79</v>
      </c>
      <c r="E42" s="89" t="s">
        <v>120</v>
      </c>
      <c r="F42" s="90"/>
      <c r="G42" s="94"/>
      <c r="H42" s="6" t="s">
        <v>50</v>
      </c>
      <c r="I42" s="87"/>
      <c r="J42" s="87"/>
      <c r="K42" s="87"/>
    </row>
    <row r="43" spans="1:11" ht="16.5">
      <c r="A43" s="87"/>
      <c r="B43" s="88"/>
      <c r="C43" s="88"/>
      <c r="D43" s="5" t="s">
        <v>81</v>
      </c>
      <c r="E43" s="89" t="s">
        <v>122</v>
      </c>
      <c r="F43" s="90"/>
      <c r="G43" s="94"/>
      <c r="H43" s="6" t="s">
        <v>50</v>
      </c>
      <c r="I43" s="88"/>
      <c r="J43" s="88"/>
      <c r="K43" s="88"/>
    </row>
    <row r="44" spans="1:11" ht="33">
      <c r="A44" s="87"/>
      <c r="B44" s="85" t="s">
        <v>125</v>
      </c>
      <c r="C44" s="93" t="s">
        <v>126</v>
      </c>
      <c r="D44" s="5" t="s">
        <v>47</v>
      </c>
      <c r="E44" s="89" t="s">
        <v>127</v>
      </c>
      <c r="F44" s="90"/>
      <c r="G44" s="94"/>
      <c r="H44" s="6" t="s">
        <v>50</v>
      </c>
      <c r="I44" s="11" t="str">
        <f t="shared" ref="I44:I46" si="0">E44</f>
        <v>Cantidad de faltas leves investigadas</v>
      </c>
      <c r="J44" s="6" t="s">
        <v>47</v>
      </c>
      <c r="K44" s="6" t="s">
        <v>50</v>
      </c>
    </row>
    <row r="45" spans="1:11" ht="33">
      <c r="A45" s="87"/>
      <c r="B45" s="87"/>
      <c r="C45" s="87"/>
      <c r="D45" s="5" t="s">
        <v>56</v>
      </c>
      <c r="E45" s="89" t="s">
        <v>130</v>
      </c>
      <c r="F45" s="90"/>
      <c r="G45" s="94"/>
      <c r="H45" s="6" t="s">
        <v>50</v>
      </c>
      <c r="I45" s="11" t="str">
        <f t="shared" si="0"/>
        <v>Cantidad de faltas graves investigadas</v>
      </c>
      <c r="J45" s="6" t="s">
        <v>56</v>
      </c>
      <c r="K45" s="6" t="s">
        <v>50</v>
      </c>
    </row>
    <row r="46" spans="1:11" ht="33">
      <c r="A46" s="88"/>
      <c r="B46" s="88"/>
      <c r="C46" s="88"/>
      <c r="D46" s="5" t="s">
        <v>59</v>
      </c>
      <c r="E46" s="89" t="s">
        <v>136</v>
      </c>
      <c r="F46" s="90"/>
      <c r="G46" s="94"/>
      <c r="H46" s="6" t="s">
        <v>50</v>
      </c>
      <c r="I46" s="11" t="str">
        <f t="shared" si="0"/>
        <v>Cantidad de faltas gravísimas investigadas</v>
      </c>
      <c r="J46" s="6" t="s">
        <v>59</v>
      </c>
      <c r="K46" s="6" t="s">
        <v>50</v>
      </c>
    </row>
    <row r="47" spans="1:11" ht="31.5" customHeight="1">
      <c r="A47" s="85" t="s">
        <v>138</v>
      </c>
      <c r="B47" s="85" t="s">
        <v>139</v>
      </c>
      <c r="C47" s="93" t="s">
        <v>140</v>
      </c>
      <c r="D47" s="5" t="s">
        <v>47</v>
      </c>
      <c r="E47" s="100" t="s">
        <v>142</v>
      </c>
      <c r="F47" s="90"/>
      <c r="G47" s="94"/>
      <c r="H47" s="6" t="s">
        <v>50</v>
      </c>
      <c r="I47" s="95" t="s">
        <v>144</v>
      </c>
      <c r="J47" s="99" t="s">
        <v>145</v>
      </c>
      <c r="K47" s="99" t="s">
        <v>146</v>
      </c>
    </row>
    <row r="48" spans="1:11" ht="31.5" customHeight="1">
      <c r="A48" s="88"/>
      <c r="B48" s="88"/>
      <c r="C48" s="88"/>
      <c r="D48" s="5" t="s">
        <v>56</v>
      </c>
      <c r="E48" s="100" t="s">
        <v>260</v>
      </c>
      <c r="F48" s="90"/>
      <c r="G48" s="94"/>
      <c r="H48" s="6" t="s">
        <v>50</v>
      </c>
      <c r="I48" s="88"/>
      <c r="J48" s="88"/>
      <c r="K48" s="88"/>
    </row>
    <row r="49" spans="1:11" ht="16.5">
      <c r="A49" s="33"/>
      <c r="B49" s="33"/>
      <c r="C49" s="37"/>
      <c r="D49" s="36"/>
      <c r="E49" s="37"/>
      <c r="F49" s="37"/>
      <c r="G49" s="37"/>
      <c r="H49" s="39"/>
      <c r="I49" s="39"/>
      <c r="J49" s="39"/>
      <c r="K49" s="39"/>
    </row>
    <row r="50" spans="1:11" ht="16.5">
      <c r="A50" s="102" t="s">
        <v>155</v>
      </c>
      <c r="B50" s="90"/>
      <c r="C50" s="90"/>
      <c r="D50" s="90"/>
      <c r="E50" s="90"/>
      <c r="F50" s="90"/>
      <c r="G50" s="90"/>
      <c r="H50" s="90"/>
      <c r="I50" s="90"/>
      <c r="J50" s="90"/>
      <c r="K50" s="94"/>
    </row>
    <row r="51" spans="1:11" ht="56.25" customHeight="1">
      <c r="A51" s="128" t="s">
        <v>247</v>
      </c>
      <c r="B51" s="129"/>
      <c r="C51" s="129"/>
      <c r="D51" s="129"/>
      <c r="E51" s="129"/>
      <c r="F51" s="129"/>
      <c r="G51" s="129"/>
      <c r="H51" s="129"/>
      <c r="I51" s="129"/>
      <c r="J51" s="129"/>
      <c r="K51" s="130"/>
    </row>
  </sheetData>
  <mergeCells count="94">
    <mergeCell ref="A50:K50"/>
    <mergeCell ref="A51:K51"/>
    <mergeCell ref="E46:G46"/>
    <mergeCell ref="E47:G47"/>
    <mergeCell ref="C47:C48"/>
    <mergeCell ref="C44:C46"/>
    <mergeCell ref="E48:G48"/>
    <mergeCell ref="E44:G44"/>
    <mergeCell ref="J47:J48"/>
    <mergeCell ref="A47:A48"/>
    <mergeCell ref="K47:K48"/>
    <mergeCell ref="E45:G45"/>
    <mergeCell ref="I47:I48"/>
    <mergeCell ref="H12:K12"/>
    <mergeCell ref="A1:B4"/>
    <mergeCell ref="A12:B12"/>
    <mergeCell ref="C8:K8"/>
    <mergeCell ref="A8:B8"/>
    <mergeCell ref="A6:K6"/>
    <mergeCell ref="G4:K4"/>
    <mergeCell ref="G3:K3"/>
    <mergeCell ref="E37:G37"/>
    <mergeCell ref="E38:G38"/>
    <mergeCell ref="I38:I43"/>
    <mergeCell ref="I19:I29"/>
    <mergeCell ref="I35:I36"/>
    <mergeCell ref="E35:G35"/>
    <mergeCell ref="E36:G36"/>
    <mergeCell ref="E34:G34"/>
    <mergeCell ref="E43:G43"/>
    <mergeCell ref="E40:G40"/>
    <mergeCell ref="E41:G41"/>
    <mergeCell ref="E42:G42"/>
    <mergeCell ref="E39:G39"/>
    <mergeCell ref="J38:J43"/>
    <mergeCell ref="J35:J36"/>
    <mergeCell ref="K16:K18"/>
    <mergeCell ref="K30:K34"/>
    <mergeCell ref="J19:J29"/>
    <mergeCell ref="K19:K29"/>
    <mergeCell ref="K35:K36"/>
    <mergeCell ref="J16:J18"/>
    <mergeCell ref="K38:K43"/>
    <mergeCell ref="A13:K13"/>
    <mergeCell ref="A14:K14"/>
    <mergeCell ref="C1:F2"/>
    <mergeCell ref="G1:K1"/>
    <mergeCell ref="G2:K2"/>
    <mergeCell ref="A7:B7"/>
    <mergeCell ref="C7:K7"/>
    <mergeCell ref="A10:B10"/>
    <mergeCell ref="A9:B9"/>
    <mergeCell ref="C10:K10"/>
    <mergeCell ref="C9:K9"/>
    <mergeCell ref="C3:F4"/>
    <mergeCell ref="A5:K5"/>
    <mergeCell ref="F12:G12"/>
    <mergeCell ref="C12:E12"/>
    <mergeCell ref="A11:K11"/>
    <mergeCell ref="I16:I18"/>
    <mergeCell ref="I15:J15"/>
    <mergeCell ref="E22:G22"/>
    <mergeCell ref="E23:G23"/>
    <mergeCell ref="C30:C34"/>
    <mergeCell ref="C19:C29"/>
    <mergeCell ref="D15:G15"/>
    <mergeCell ref="I30:I34"/>
    <mergeCell ref="E32:G32"/>
    <mergeCell ref="E31:G31"/>
    <mergeCell ref="J30:J34"/>
    <mergeCell ref="E21:G21"/>
    <mergeCell ref="E20:G20"/>
    <mergeCell ref="E33:G33"/>
    <mergeCell ref="C35:C36"/>
    <mergeCell ref="B44:B46"/>
    <mergeCell ref="B47:B48"/>
    <mergeCell ref="C38:C43"/>
    <mergeCell ref="B37:B43"/>
    <mergeCell ref="B19:B34"/>
    <mergeCell ref="B35:B36"/>
    <mergeCell ref="A16:A46"/>
    <mergeCell ref="E24:G24"/>
    <mergeCell ref="E19:G19"/>
    <mergeCell ref="B16:B18"/>
    <mergeCell ref="C16:C18"/>
    <mergeCell ref="E30:G30"/>
    <mergeCell ref="E27:G27"/>
    <mergeCell ref="E17:G17"/>
    <mergeCell ref="E18:G18"/>
    <mergeCell ref="E16:G16"/>
    <mergeCell ref="E26:G26"/>
    <mergeCell ref="E25:G25"/>
    <mergeCell ref="E29:G29"/>
    <mergeCell ref="E28:G28"/>
  </mergeCells>
  <pageMargins left="0.25" right="0.25" top="0.75" bottom="0.75" header="0" footer="0"/>
  <pageSetup scale="79"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x14:formula1>
            <xm:f>Listas!$F$9:$F$17</xm:f>
          </x14:formula1>
          <xm:sqref>C12</xm:sqref>
        </x14:dataValidation>
        <x14:dataValidation type="list" allowBlank="1">
          <x14:formula1>
            <xm:f>Listas!$B$2:$B$4</xm:f>
          </x14:formula1>
          <xm:sqref>H12</xm:sqref>
        </x14:dataValidation>
        <x14:dataValidation type="list" allowBlank="1">
          <x14:formula1>
            <xm:f>Listas!$D$9:$D$15</xm:f>
          </x14:formula1>
          <xm:sqref>C10</xm:sqref>
        </x14:dataValidation>
        <x14:dataValidation type="list" allowBlank="1">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outlinePr summaryBelow="0" summaryRight="0"/>
    <pageSetUpPr fitToPage="1"/>
  </sheetPr>
  <dimension ref="A1:O46"/>
  <sheetViews>
    <sheetView showGridLines="0" topLeftCell="F37" workbookViewId="0">
      <selection activeCell="O45" sqref="O45"/>
    </sheetView>
  </sheetViews>
  <sheetFormatPr baseColWidth="10" defaultColWidth="14.42578125" defaultRowHeight="15"/>
  <cols>
    <col min="1" max="1" width="17.7109375" style="50" customWidth="1"/>
    <col min="2" max="2" width="36.7109375" style="75" customWidth="1"/>
    <col min="3" max="3" width="5.28515625" customWidth="1"/>
    <col min="4" max="15" width="10.7109375" customWidth="1"/>
  </cols>
  <sheetData>
    <row r="1" spans="1:15" ht="16.5">
      <c r="A1" s="151"/>
      <c r="B1" s="145"/>
      <c r="C1" s="146"/>
      <c r="D1" s="144" t="s">
        <v>0</v>
      </c>
      <c r="E1" s="145"/>
      <c r="F1" s="145"/>
      <c r="G1" s="145"/>
      <c r="H1" s="145"/>
      <c r="I1" s="145"/>
      <c r="J1" s="145"/>
      <c r="K1" s="146"/>
      <c r="L1" s="156" t="s">
        <v>1</v>
      </c>
      <c r="M1" s="136"/>
      <c r="N1" s="136"/>
      <c r="O1" s="137"/>
    </row>
    <row r="2" spans="1:15" ht="16.5">
      <c r="A2" s="152"/>
      <c r="B2" s="153"/>
      <c r="C2" s="154"/>
      <c r="D2" s="147"/>
      <c r="E2" s="148"/>
      <c r="F2" s="148"/>
      <c r="G2" s="148"/>
      <c r="H2" s="148"/>
      <c r="I2" s="148"/>
      <c r="J2" s="148"/>
      <c r="K2" s="149"/>
      <c r="L2" s="156" t="s">
        <v>2</v>
      </c>
      <c r="M2" s="136"/>
      <c r="N2" s="136"/>
      <c r="O2" s="137"/>
    </row>
    <row r="3" spans="1:15" ht="16.5">
      <c r="A3" s="152"/>
      <c r="B3" s="153"/>
      <c r="C3" s="154"/>
      <c r="D3" s="144" t="s">
        <v>3</v>
      </c>
      <c r="E3" s="145"/>
      <c r="F3" s="145"/>
      <c r="G3" s="145"/>
      <c r="H3" s="145"/>
      <c r="I3" s="145"/>
      <c r="J3" s="145"/>
      <c r="K3" s="146"/>
      <c r="L3" s="156" t="s">
        <v>4</v>
      </c>
      <c r="M3" s="136"/>
      <c r="N3" s="136"/>
      <c r="O3" s="137"/>
    </row>
    <row r="4" spans="1:15" ht="16.5">
      <c r="A4" s="147"/>
      <c r="B4" s="148"/>
      <c r="C4" s="149"/>
      <c r="D4" s="147"/>
      <c r="E4" s="148"/>
      <c r="F4" s="148"/>
      <c r="G4" s="148"/>
      <c r="H4" s="148"/>
      <c r="I4" s="148"/>
      <c r="J4" s="148"/>
      <c r="K4" s="149"/>
      <c r="L4" s="156" t="s">
        <v>5</v>
      </c>
      <c r="M4" s="136"/>
      <c r="N4" s="136"/>
      <c r="O4" s="137"/>
    </row>
    <row r="5" spans="1:15" ht="16.5">
      <c r="A5" s="150"/>
      <c r="B5" s="136"/>
      <c r="C5" s="136"/>
      <c r="D5" s="136"/>
      <c r="E5" s="136"/>
      <c r="F5" s="136"/>
      <c r="G5" s="136"/>
      <c r="H5" s="136"/>
      <c r="I5" s="136"/>
      <c r="J5" s="136"/>
      <c r="K5" s="136"/>
      <c r="L5" s="136"/>
      <c r="M5" s="136"/>
      <c r="N5" s="136"/>
      <c r="O5" s="137"/>
    </row>
    <row r="6" spans="1:15" ht="16.5">
      <c r="A6" s="155" t="s">
        <v>7</v>
      </c>
      <c r="B6" s="136"/>
      <c r="C6" s="136"/>
      <c r="D6" s="137"/>
      <c r="E6" s="157" t="str">
        <f>+Identificacion!C7</f>
        <v>Desempeño de la Gestión del Control y Evaluación Institucional</v>
      </c>
      <c r="F6" s="136"/>
      <c r="G6" s="136"/>
      <c r="H6" s="136"/>
      <c r="I6" s="136"/>
      <c r="J6" s="136"/>
      <c r="K6" s="136"/>
      <c r="L6" s="136"/>
      <c r="M6" s="136"/>
      <c r="N6" s="136"/>
      <c r="O6" s="137"/>
    </row>
    <row r="7" spans="1:15" ht="16.5">
      <c r="A7" s="135" t="s">
        <v>250</v>
      </c>
      <c r="B7" s="136"/>
      <c r="C7" s="136"/>
      <c r="D7" s="137"/>
      <c r="E7" s="138"/>
      <c r="F7" s="136"/>
      <c r="G7" s="136"/>
      <c r="H7" s="136"/>
      <c r="I7" s="136"/>
      <c r="J7" s="136"/>
      <c r="K7" s="136"/>
      <c r="L7" s="136"/>
      <c r="M7" s="136"/>
      <c r="N7" s="136"/>
      <c r="O7" s="137"/>
    </row>
    <row r="8" spans="1:15" ht="16.5">
      <c r="A8" s="135" t="s">
        <v>251</v>
      </c>
      <c r="B8" s="136"/>
      <c r="C8" s="136"/>
      <c r="D8" s="137"/>
      <c r="E8" s="138"/>
      <c r="F8" s="136"/>
      <c r="G8" s="136"/>
      <c r="H8" s="136"/>
      <c r="I8" s="136"/>
      <c r="J8" s="136"/>
      <c r="K8" s="136"/>
      <c r="L8" s="136"/>
      <c r="M8" s="136"/>
      <c r="N8" s="136"/>
      <c r="O8" s="137"/>
    </row>
    <row r="9" spans="1:15" ht="16.5">
      <c r="A9" s="141" t="s">
        <v>249</v>
      </c>
      <c r="B9" s="142"/>
      <c r="C9" s="142"/>
      <c r="D9" s="142"/>
      <c r="E9" s="138"/>
      <c r="F9" s="136"/>
      <c r="G9" s="136"/>
      <c r="H9" s="137"/>
      <c r="I9" s="155" t="s">
        <v>15</v>
      </c>
      <c r="J9" s="136"/>
      <c r="K9" s="137"/>
      <c r="L9" s="143"/>
      <c r="M9" s="136"/>
      <c r="N9" s="136"/>
      <c r="O9" s="137"/>
    </row>
    <row r="10" spans="1:15" ht="16.5">
      <c r="A10" s="155" t="s">
        <v>23</v>
      </c>
      <c r="B10" s="136"/>
      <c r="C10" s="136"/>
      <c r="D10" s="137"/>
      <c r="E10" s="138"/>
      <c r="F10" s="136"/>
      <c r="G10" s="136"/>
      <c r="H10" s="136"/>
      <c r="I10" s="136"/>
      <c r="J10" s="136"/>
      <c r="K10" s="136"/>
      <c r="L10" s="136"/>
      <c r="M10" s="136"/>
      <c r="N10" s="136"/>
      <c r="O10" s="137"/>
    </row>
    <row r="11" spans="1:15" ht="16.5">
      <c r="A11" s="139"/>
      <c r="B11" s="136"/>
      <c r="C11" s="136"/>
      <c r="D11" s="136"/>
      <c r="E11" s="136"/>
      <c r="F11" s="136"/>
      <c r="G11" s="136"/>
      <c r="H11" s="136"/>
      <c r="I11" s="136"/>
      <c r="J11" s="136"/>
      <c r="K11" s="136"/>
      <c r="L11" s="136"/>
      <c r="M11" s="136"/>
      <c r="N11" s="136"/>
      <c r="O11" s="137"/>
    </row>
    <row r="12" spans="1:15" ht="16.5">
      <c r="A12" s="140" t="s">
        <v>40</v>
      </c>
      <c r="B12" s="136"/>
      <c r="C12" s="136"/>
      <c r="D12" s="136"/>
      <c r="E12" s="136"/>
      <c r="F12" s="136"/>
      <c r="G12" s="136"/>
      <c r="H12" s="136"/>
      <c r="I12" s="136"/>
      <c r="J12" s="136"/>
      <c r="K12" s="136"/>
      <c r="L12" s="136"/>
      <c r="M12" s="136"/>
      <c r="N12" s="136"/>
      <c r="O12" s="137"/>
    </row>
    <row r="13" spans="1:15" ht="16.5">
      <c r="A13" s="73" t="s">
        <v>38</v>
      </c>
      <c r="B13" s="140" t="s">
        <v>39</v>
      </c>
      <c r="C13" s="137"/>
      <c r="D13" s="69" t="s">
        <v>24</v>
      </c>
      <c r="E13" s="4" t="s">
        <v>25</v>
      </c>
      <c r="F13" s="4" t="s">
        <v>27</v>
      </c>
      <c r="G13" s="4" t="s">
        <v>28</v>
      </c>
      <c r="H13" s="4" t="s">
        <v>29</v>
      </c>
      <c r="I13" s="4" t="s">
        <v>30</v>
      </c>
      <c r="J13" s="4" t="s">
        <v>31</v>
      </c>
      <c r="K13" s="4" t="s">
        <v>32</v>
      </c>
      <c r="L13" s="4" t="s">
        <v>44</v>
      </c>
      <c r="M13" s="4" t="s">
        <v>34</v>
      </c>
      <c r="N13" s="4" t="s">
        <v>35</v>
      </c>
      <c r="O13" s="4" t="s">
        <v>36</v>
      </c>
    </row>
    <row r="14" spans="1:15" ht="25.5" customHeight="1">
      <c r="A14" s="131" t="str">
        <f>+Identificacion!B16</f>
        <v>1.1 Hechos que dan inicio de la acción disciplinaria</v>
      </c>
      <c r="B14" s="74" t="str">
        <f>+Identificacion!E16</f>
        <v>Cantidad de quejas recibidas</v>
      </c>
      <c r="C14" s="68" t="str">
        <f>+Identificacion!D16</f>
        <v>a</v>
      </c>
      <c r="D14" s="77"/>
      <c r="E14" s="77"/>
      <c r="F14" s="77"/>
      <c r="G14" s="77"/>
      <c r="H14" s="77"/>
      <c r="I14" s="77"/>
      <c r="J14" s="77"/>
      <c r="K14" s="77"/>
      <c r="L14" s="77"/>
      <c r="M14" s="78">
        <f>2+2</f>
        <v>4</v>
      </c>
      <c r="N14" s="78">
        <f>2+2</f>
        <v>4</v>
      </c>
      <c r="O14" s="77">
        <v>4</v>
      </c>
    </row>
    <row r="15" spans="1:15" ht="25.5" customHeight="1">
      <c r="A15" s="132"/>
      <c r="B15" s="74" t="str">
        <f>+Identificacion!E17</f>
        <v>Cantidad de informes recibidos</v>
      </c>
      <c r="C15" s="68" t="str">
        <f>+Identificacion!D17</f>
        <v>b</v>
      </c>
      <c r="D15" s="77"/>
      <c r="E15" s="77"/>
      <c r="F15" s="77"/>
      <c r="G15" s="77"/>
      <c r="H15" s="77"/>
      <c r="I15" s="77"/>
      <c r="J15" s="77"/>
      <c r="K15" s="77"/>
      <c r="L15" s="77"/>
      <c r="M15" s="78">
        <f>14+9+25</f>
        <v>48</v>
      </c>
      <c r="N15" s="78">
        <f>14+9+25</f>
        <v>48</v>
      </c>
      <c r="O15" s="77">
        <v>48</v>
      </c>
    </row>
    <row r="16" spans="1:15" ht="25.5" customHeight="1">
      <c r="A16" s="133"/>
      <c r="B16" s="74" t="str">
        <f>+Identificacion!E18</f>
        <v>Cantidad de remisiones por competencia recibidas</v>
      </c>
      <c r="C16" s="68" t="str">
        <f>+Identificacion!D18</f>
        <v>c</v>
      </c>
      <c r="D16" s="77"/>
      <c r="E16" s="77"/>
      <c r="F16" s="77"/>
      <c r="G16" s="77"/>
      <c r="H16" s="77"/>
      <c r="I16" s="77"/>
      <c r="J16" s="77"/>
      <c r="K16" s="77"/>
      <c r="L16" s="77"/>
      <c r="M16" s="78">
        <v>13</v>
      </c>
      <c r="N16" s="78">
        <v>13</v>
      </c>
      <c r="O16" s="77">
        <v>14</v>
      </c>
    </row>
    <row r="17" spans="1:15" ht="25.5" customHeight="1">
      <c r="A17" s="131" t="str">
        <f>+Identificacion!B19</f>
        <v>1.2 Estado actual de los procesos disciplinarios activos</v>
      </c>
      <c r="B17" s="74" t="str">
        <f>+Identificacion!E19</f>
        <v>Cantidad de quejas en estudio</v>
      </c>
      <c r="C17" s="68" t="str">
        <f>+Identificacion!D19</f>
        <v>a</v>
      </c>
      <c r="D17" s="77"/>
      <c r="E17" s="77"/>
      <c r="F17" s="77"/>
      <c r="G17" s="77"/>
      <c r="H17" s="77"/>
      <c r="I17" s="77"/>
      <c r="J17" s="77"/>
      <c r="K17" s="77"/>
      <c r="L17" s="77"/>
      <c r="M17" s="82">
        <v>22</v>
      </c>
      <c r="N17" s="82">
        <v>22</v>
      </c>
      <c r="O17" s="77">
        <v>23</v>
      </c>
    </row>
    <row r="18" spans="1:15" ht="25.5" customHeight="1">
      <c r="A18" s="132"/>
      <c r="B18" s="74" t="str">
        <f>+Identificacion!E20</f>
        <v>Cantidad de procesos en averiguación de responsables</v>
      </c>
      <c r="C18" s="68" t="str">
        <f>+Identificacion!D20</f>
        <v>b</v>
      </c>
      <c r="D18" s="77"/>
      <c r="E18" s="77"/>
      <c r="F18" s="77"/>
      <c r="G18" s="77"/>
      <c r="H18" s="77"/>
      <c r="I18" s="77"/>
      <c r="J18" s="77"/>
      <c r="K18" s="77"/>
      <c r="L18" s="77"/>
      <c r="M18" s="82">
        <v>54</v>
      </c>
      <c r="N18" s="82">
        <v>54</v>
      </c>
      <c r="O18" s="77">
        <v>54</v>
      </c>
    </row>
    <row r="19" spans="1:15" ht="25.5" customHeight="1">
      <c r="A19" s="132"/>
      <c r="B19" s="74" t="str">
        <f>+Identificacion!E21</f>
        <v>Cantidad de procesos en indagación preliminar</v>
      </c>
      <c r="C19" s="68" t="str">
        <f>+Identificacion!D21</f>
        <v>c</v>
      </c>
      <c r="D19" s="77"/>
      <c r="E19" s="77"/>
      <c r="F19" s="77"/>
      <c r="G19" s="77"/>
      <c r="H19" s="77"/>
      <c r="I19" s="77"/>
      <c r="J19" s="77"/>
      <c r="K19" s="77"/>
      <c r="L19" s="77"/>
      <c r="M19" s="78">
        <f>5+16</f>
        <v>21</v>
      </c>
      <c r="N19" s="78">
        <f>5+16</f>
        <v>21</v>
      </c>
      <c r="O19" s="77">
        <v>21</v>
      </c>
    </row>
    <row r="20" spans="1:15" ht="25.5" customHeight="1">
      <c r="A20" s="132"/>
      <c r="B20" s="74" t="str">
        <f>+Identificacion!E22</f>
        <v>Cantidad de procesos en investigación disciplinaria</v>
      </c>
      <c r="C20" s="68" t="str">
        <f>+Identificacion!D22</f>
        <v>d</v>
      </c>
      <c r="D20" s="77"/>
      <c r="E20" s="77"/>
      <c r="F20" s="77"/>
      <c r="G20" s="77"/>
      <c r="H20" s="77"/>
      <c r="I20" s="77"/>
      <c r="J20" s="77"/>
      <c r="K20" s="77"/>
      <c r="L20" s="77"/>
      <c r="M20" s="78">
        <v>2</v>
      </c>
      <c r="N20" s="78">
        <v>2</v>
      </c>
      <c r="O20" s="77">
        <v>2</v>
      </c>
    </row>
    <row r="21" spans="1:15" ht="25.5" customHeight="1">
      <c r="A21" s="132"/>
      <c r="B21" s="74" t="str">
        <f>+Identificacion!E23</f>
        <v>Cantidad de procesos en pliego de cargos</v>
      </c>
      <c r="C21" s="68" t="str">
        <f>+Identificacion!D23</f>
        <v>e</v>
      </c>
      <c r="D21" s="77"/>
      <c r="E21" s="77"/>
      <c r="F21" s="77"/>
      <c r="G21" s="77"/>
      <c r="H21" s="77"/>
      <c r="I21" s="77"/>
      <c r="J21" s="77"/>
      <c r="K21" s="77"/>
      <c r="L21" s="77"/>
      <c r="M21" s="78">
        <v>0</v>
      </c>
      <c r="N21" s="78">
        <v>0</v>
      </c>
      <c r="O21" s="77">
        <v>0</v>
      </c>
    </row>
    <row r="22" spans="1:15" ht="25.5" customHeight="1">
      <c r="A22" s="132"/>
      <c r="B22" s="74" t="str">
        <f>+Identificacion!E24</f>
        <v>Cantidad de procesos en etapa de descargos</v>
      </c>
      <c r="C22" s="68" t="str">
        <f>+Identificacion!D24</f>
        <v>f</v>
      </c>
      <c r="D22" s="77"/>
      <c r="E22" s="77"/>
      <c r="F22" s="77"/>
      <c r="G22" s="77"/>
      <c r="H22" s="77"/>
      <c r="I22" s="77"/>
      <c r="J22" s="77"/>
      <c r="K22" s="77"/>
      <c r="L22" s="77"/>
      <c r="M22" s="78">
        <v>1</v>
      </c>
      <c r="N22" s="78">
        <v>1</v>
      </c>
      <c r="O22" s="77">
        <v>0</v>
      </c>
    </row>
    <row r="23" spans="1:15" ht="25.5" customHeight="1">
      <c r="A23" s="132"/>
      <c r="B23" s="74" t="str">
        <f>+Identificacion!E25</f>
        <v>Cantidad de procesos en etapa de pruebas</v>
      </c>
      <c r="C23" s="68" t="str">
        <f>+Identificacion!D25</f>
        <v>g</v>
      </c>
      <c r="D23" s="77"/>
      <c r="E23" s="77"/>
      <c r="F23" s="77"/>
      <c r="G23" s="77"/>
      <c r="H23" s="77"/>
      <c r="I23" s="77"/>
      <c r="J23" s="77"/>
      <c r="K23" s="77"/>
      <c r="L23" s="77"/>
      <c r="M23" s="78">
        <v>1</v>
      </c>
      <c r="N23" s="78">
        <v>7</v>
      </c>
      <c r="O23" s="77">
        <v>10</v>
      </c>
    </row>
    <row r="24" spans="1:15" ht="25.5" customHeight="1">
      <c r="A24" s="132"/>
      <c r="B24" s="74" t="str">
        <f>+Identificacion!E26</f>
        <v>Cantidad de procesos en alegatos de conclusión</v>
      </c>
      <c r="C24" s="68" t="str">
        <f>+Identificacion!D26</f>
        <v>h</v>
      </c>
      <c r="D24" s="77"/>
      <c r="E24" s="77"/>
      <c r="F24" s="77"/>
      <c r="G24" s="77"/>
      <c r="H24" s="77"/>
      <c r="I24" s="77"/>
      <c r="J24" s="77"/>
      <c r="K24" s="77"/>
      <c r="L24" s="77"/>
      <c r="M24" s="78">
        <v>0</v>
      </c>
      <c r="N24" s="78">
        <v>1</v>
      </c>
      <c r="O24" s="77">
        <v>0</v>
      </c>
    </row>
    <row r="25" spans="1:15" ht="25.5" customHeight="1">
      <c r="A25" s="132"/>
      <c r="B25" s="74" t="str">
        <f>+Identificacion!E27</f>
        <v>Cantidad de procesos en fallo sancionatorio en primera instancia</v>
      </c>
      <c r="C25" s="68" t="str">
        <f>+Identificacion!D27</f>
        <v>i</v>
      </c>
      <c r="D25" s="77"/>
      <c r="E25" s="77"/>
      <c r="F25" s="77"/>
      <c r="G25" s="77"/>
      <c r="H25" s="77"/>
      <c r="I25" s="77"/>
      <c r="J25" s="77"/>
      <c r="K25" s="77"/>
      <c r="L25" s="77"/>
      <c r="M25" s="78">
        <v>2</v>
      </c>
      <c r="N25" s="77">
        <v>0</v>
      </c>
      <c r="O25" s="77">
        <v>1</v>
      </c>
    </row>
    <row r="26" spans="1:15" ht="25.5" customHeight="1">
      <c r="A26" s="132"/>
      <c r="B26" s="74" t="str">
        <f>+Identificacion!E28</f>
        <v>Cantidad de procesos en fallo absolutorio en primera instancia</v>
      </c>
      <c r="C26" s="68" t="str">
        <f>+Identificacion!D28</f>
        <v>j</v>
      </c>
      <c r="D26" s="77"/>
      <c r="E26" s="77"/>
      <c r="F26" s="77"/>
      <c r="G26" s="77"/>
      <c r="H26" s="77"/>
      <c r="I26" s="77"/>
      <c r="J26" s="77"/>
      <c r="K26" s="77"/>
      <c r="L26" s="77"/>
      <c r="M26" s="78">
        <v>0</v>
      </c>
      <c r="N26" s="77">
        <v>0</v>
      </c>
      <c r="O26" s="77">
        <v>0</v>
      </c>
    </row>
    <row r="27" spans="1:15" ht="25.5" customHeight="1">
      <c r="A27" s="132"/>
      <c r="B27" s="74" t="str">
        <f>+Identificacion!E29</f>
        <v>Cantidad de procesos en fallo en segunda instancia</v>
      </c>
      <c r="C27" s="68" t="str">
        <f>+Identificacion!D29</f>
        <v>k</v>
      </c>
      <c r="D27" s="77"/>
      <c r="E27" s="77"/>
      <c r="F27" s="77"/>
      <c r="G27" s="77"/>
      <c r="H27" s="77"/>
      <c r="I27" s="77"/>
      <c r="J27" s="77"/>
      <c r="K27" s="77"/>
      <c r="L27" s="77"/>
      <c r="M27" s="78">
        <v>1</v>
      </c>
      <c r="N27" s="77">
        <v>1</v>
      </c>
      <c r="O27" s="77">
        <v>1</v>
      </c>
    </row>
    <row r="28" spans="1:15" ht="25.5" customHeight="1">
      <c r="A28" s="132"/>
      <c r="B28" s="74" t="str">
        <f>+Identificacion!E30</f>
        <v>Cantidad de investigados de nivel Asistencial</v>
      </c>
      <c r="C28" s="68" t="str">
        <f>+Identificacion!D30</f>
        <v>a</v>
      </c>
      <c r="D28" s="77"/>
      <c r="E28" s="77"/>
      <c r="F28" s="77"/>
      <c r="G28" s="77"/>
      <c r="H28" s="77"/>
      <c r="I28" s="77"/>
      <c r="J28" s="77"/>
      <c r="K28" s="77"/>
      <c r="L28" s="77"/>
      <c r="M28" s="78">
        <v>0</v>
      </c>
      <c r="N28" s="78">
        <v>0</v>
      </c>
      <c r="O28" s="78">
        <v>0</v>
      </c>
    </row>
    <row r="29" spans="1:15" ht="25.5" customHeight="1">
      <c r="A29" s="132"/>
      <c r="B29" s="74" t="str">
        <f>+Identificacion!E31</f>
        <v>Cantidad de investigados de nivel Técnico</v>
      </c>
      <c r="C29" s="68" t="str">
        <f>+Identificacion!D31</f>
        <v>b</v>
      </c>
      <c r="D29" s="77"/>
      <c r="E29" s="77"/>
      <c r="F29" s="77"/>
      <c r="G29" s="77"/>
      <c r="H29" s="77"/>
      <c r="I29" s="77"/>
      <c r="J29" s="77"/>
      <c r="K29" s="77"/>
      <c r="L29" s="77"/>
      <c r="M29" s="78">
        <f>1+1</f>
        <v>2</v>
      </c>
      <c r="N29" s="78">
        <f t="shared" ref="N29:O30" si="0">1+1</f>
        <v>2</v>
      </c>
      <c r="O29" s="78">
        <f t="shared" si="0"/>
        <v>2</v>
      </c>
    </row>
    <row r="30" spans="1:15" ht="25.5" customHeight="1">
      <c r="A30" s="132"/>
      <c r="B30" s="74" t="str">
        <f>+Identificacion!E32</f>
        <v>Cantidad de investigados de nivel Profesional</v>
      </c>
      <c r="C30" s="68" t="str">
        <f>+Identificacion!D32</f>
        <v>c</v>
      </c>
      <c r="D30" s="77"/>
      <c r="E30" s="77"/>
      <c r="F30" s="77"/>
      <c r="G30" s="77"/>
      <c r="H30" s="77"/>
      <c r="I30" s="77"/>
      <c r="J30" s="77"/>
      <c r="K30" s="77"/>
      <c r="L30" s="77"/>
      <c r="M30" s="78">
        <f>1+1</f>
        <v>2</v>
      </c>
      <c r="N30" s="78">
        <f t="shared" si="0"/>
        <v>2</v>
      </c>
      <c r="O30" s="78">
        <f t="shared" si="0"/>
        <v>2</v>
      </c>
    </row>
    <row r="31" spans="1:15" ht="25.5" customHeight="1">
      <c r="A31" s="132"/>
      <c r="B31" s="74" t="str">
        <f>+Identificacion!E33</f>
        <v>Cantidad de investigados de nivel Asesor</v>
      </c>
      <c r="C31" s="68" t="str">
        <f>+Identificacion!D33</f>
        <v>d</v>
      </c>
      <c r="D31" s="77"/>
      <c r="E31" s="77"/>
      <c r="F31" s="77"/>
      <c r="G31" s="77"/>
      <c r="H31" s="77"/>
      <c r="I31" s="77"/>
      <c r="J31" s="77"/>
      <c r="K31" s="77"/>
      <c r="L31" s="77"/>
      <c r="M31" s="78">
        <v>0</v>
      </c>
      <c r="N31" s="78">
        <v>0</v>
      </c>
      <c r="O31" s="78">
        <v>0</v>
      </c>
    </row>
    <row r="32" spans="1:15" ht="25.5" customHeight="1">
      <c r="A32" s="133"/>
      <c r="B32" s="74" t="str">
        <f>+Identificacion!E34</f>
        <v>Cantidad de investigados de nivel Directivos</v>
      </c>
      <c r="C32" s="68" t="str">
        <f>+Identificacion!D34</f>
        <v>e</v>
      </c>
      <c r="D32" s="77"/>
      <c r="E32" s="77"/>
      <c r="F32" s="77"/>
      <c r="G32" s="77"/>
      <c r="H32" s="77"/>
      <c r="I32" s="77"/>
      <c r="J32" s="77"/>
      <c r="K32" s="77"/>
      <c r="L32" s="77"/>
      <c r="M32" s="82">
        <v>5</v>
      </c>
      <c r="N32" s="82">
        <v>5</v>
      </c>
      <c r="O32" s="82">
        <v>5</v>
      </c>
    </row>
    <row r="33" spans="1:15" ht="25.5" customHeight="1">
      <c r="A33" s="131" t="str">
        <f>+Identificacion!B35</f>
        <v>1.3 Autos inhibitorios o declaraciones de impedimento</v>
      </c>
      <c r="B33" s="74" t="str">
        <f>+Identificacion!E35</f>
        <v>Cantidad de autos inhibitorios proferidos</v>
      </c>
      <c r="C33" s="68" t="str">
        <f>+Identificacion!D35</f>
        <v>a</v>
      </c>
      <c r="D33" s="77"/>
      <c r="E33" s="77"/>
      <c r="F33" s="77"/>
      <c r="G33" s="77"/>
      <c r="H33" s="77"/>
      <c r="I33" s="77"/>
      <c r="J33" s="77"/>
      <c r="K33" s="77"/>
      <c r="L33" s="77"/>
      <c r="M33" s="78">
        <f>1+3</f>
        <v>4</v>
      </c>
      <c r="N33" s="78">
        <f t="shared" ref="N33:O33" si="1">1+3</f>
        <v>4</v>
      </c>
      <c r="O33" s="78">
        <f t="shared" si="1"/>
        <v>4</v>
      </c>
    </row>
    <row r="34" spans="1:15" ht="25.5" customHeight="1">
      <c r="A34" s="133"/>
      <c r="B34" s="74" t="str">
        <f>+Identificacion!E36</f>
        <v>Cantidad de declaraciones de impedimento</v>
      </c>
      <c r="C34" s="68" t="str">
        <f>+Identificacion!D36</f>
        <v>b</v>
      </c>
      <c r="D34" s="77"/>
      <c r="E34" s="77"/>
      <c r="F34" s="77"/>
      <c r="G34" s="77"/>
      <c r="H34" s="77"/>
      <c r="I34" s="77"/>
      <c r="J34" s="77"/>
      <c r="K34" s="77"/>
      <c r="L34" s="77"/>
      <c r="M34" s="78">
        <v>0</v>
      </c>
      <c r="N34" s="78">
        <v>0</v>
      </c>
      <c r="O34" s="78">
        <v>0</v>
      </c>
    </row>
    <row r="35" spans="1:15" ht="25.5" customHeight="1">
      <c r="A35" s="131" t="str">
        <f>+Identificacion!B37</f>
        <v>1.4 Estado o resultado de los procesos disciplinarios finalizados</v>
      </c>
      <c r="B35" s="74" t="str">
        <f>+Identificacion!E37</f>
        <v>Cantidad de procesos que se archivaron</v>
      </c>
      <c r="C35" s="68" t="str">
        <f>+Identificacion!D37</f>
        <v>a</v>
      </c>
      <c r="D35" s="77"/>
      <c r="E35" s="77"/>
      <c r="F35" s="77"/>
      <c r="G35" s="77"/>
      <c r="H35" s="77"/>
      <c r="I35" s="77"/>
      <c r="J35" s="77"/>
      <c r="K35" s="77"/>
      <c r="L35" s="77"/>
      <c r="M35" s="78">
        <f>6+1+8</f>
        <v>15</v>
      </c>
      <c r="N35" s="77">
        <v>17</v>
      </c>
      <c r="O35" s="77">
        <v>20</v>
      </c>
    </row>
    <row r="36" spans="1:15" ht="25.5" customHeight="1">
      <c r="A36" s="132"/>
      <c r="B36" s="74" t="str">
        <f>+Identificacion!E38</f>
        <v>Cantidad de sanciones de destitución e inhabilidad general</v>
      </c>
      <c r="C36" s="68" t="str">
        <f>+Identificacion!D38</f>
        <v>a</v>
      </c>
      <c r="D36" s="77"/>
      <c r="E36" s="77"/>
      <c r="F36" s="77"/>
      <c r="G36" s="77"/>
      <c r="H36" s="77"/>
      <c r="I36" s="77"/>
      <c r="J36" s="77"/>
      <c r="K36" s="77"/>
      <c r="L36" s="77"/>
      <c r="M36" s="78">
        <v>0</v>
      </c>
      <c r="N36" s="77">
        <v>0</v>
      </c>
      <c r="O36" s="77">
        <v>0</v>
      </c>
    </row>
    <row r="37" spans="1:15" ht="25.5" customHeight="1">
      <c r="A37" s="132"/>
      <c r="B37" s="74" t="str">
        <f>+Identificacion!E39</f>
        <v>Cantidad de suspensiones en el ejercicio del cargo e inhabilidad especial</v>
      </c>
      <c r="C37" s="68" t="str">
        <f>+Identificacion!D39</f>
        <v>b</v>
      </c>
      <c r="D37" s="77"/>
      <c r="E37" s="77"/>
      <c r="F37" s="77"/>
      <c r="G37" s="77"/>
      <c r="H37" s="77"/>
      <c r="I37" s="77"/>
      <c r="J37" s="77"/>
      <c r="K37" s="77"/>
      <c r="L37" s="77"/>
      <c r="M37" s="78">
        <v>0</v>
      </c>
      <c r="N37" s="78">
        <v>0</v>
      </c>
      <c r="O37" s="78">
        <v>0</v>
      </c>
    </row>
    <row r="38" spans="1:15" ht="25.5" customHeight="1">
      <c r="A38" s="132"/>
      <c r="B38" s="74" t="str">
        <f>+Identificacion!E40</f>
        <v>Cantidad de suspensiones</v>
      </c>
      <c r="C38" s="68" t="str">
        <f>+Identificacion!D40</f>
        <v>c</v>
      </c>
      <c r="D38" s="77"/>
      <c r="E38" s="77"/>
      <c r="F38" s="77"/>
      <c r="G38" s="77"/>
      <c r="H38" s="77"/>
      <c r="I38" s="77"/>
      <c r="J38" s="77"/>
      <c r="K38" s="77"/>
      <c r="L38" s="77"/>
      <c r="M38" s="78">
        <v>1</v>
      </c>
      <c r="N38" s="77">
        <v>1</v>
      </c>
      <c r="O38" s="77">
        <v>1</v>
      </c>
    </row>
    <row r="39" spans="1:15" ht="25.5" customHeight="1">
      <c r="A39" s="132"/>
      <c r="B39" s="74" t="str">
        <f>+Identificacion!E41</f>
        <v>Cantidad de multas</v>
      </c>
      <c r="C39" s="68" t="str">
        <f>+Identificacion!D41</f>
        <v>d</v>
      </c>
      <c r="D39" s="77"/>
      <c r="E39" s="77"/>
      <c r="F39" s="77"/>
      <c r="G39" s="77"/>
      <c r="H39" s="77"/>
      <c r="I39" s="77"/>
      <c r="J39" s="77"/>
      <c r="K39" s="77"/>
      <c r="L39" s="77"/>
      <c r="M39" s="78">
        <v>0</v>
      </c>
      <c r="N39" s="78">
        <v>0</v>
      </c>
      <c r="O39" s="78">
        <v>0</v>
      </c>
    </row>
    <row r="40" spans="1:15" ht="25.5" customHeight="1">
      <c r="A40" s="132"/>
      <c r="B40" s="74" t="str">
        <f>+Identificacion!E42</f>
        <v>Cantidad de amonestaciones escritas</v>
      </c>
      <c r="C40" s="68" t="str">
        <f>+Identificacion!D42</f>
        <v>e</v>
      </c>
      <c r="D40" s="77"/>
      <c r="E40" s="77"/>
      <c r="F40" s="77"/>
      <c r="G40" s="77"/>
      <c r="H40" s="77"/>
      <c r="I40" s="77"/>
      <c r="J40" s="77"/>
      <c r="K40" s="77"/>
      <c r="L40" s="77"/>
      <c r="M40" s="78">
        <v>0</v>
      </c>
      <c r="N40" s="78">
        <v>0</v>
      </c>
      <c r="O40" s="78">
        <v>0</v>
      </c>
    </row>
    <row r="41" spans="1:15" ht="25.5" customHeight="1">
      <c r="A41" s="133"/>
      <c r="B41" s="74" t="str">
        <f>+Identificacion!E43</f>
        <v>Cantidad de sanciones convertidas a salarios</v>
      </c>
      <c r="C41" s="68" t="str">
        <f>+Identificacion!D43</f>
        <v>f</v>
      </c>
      <c r="D41" s="77"/>
      <c r="E41" s="77"/>
      <c r="F41" s="77"/>
      <c r="G41" s="77"/>
      <c r="H41" s="77"/>
      <c r="I41" s="77"/>
      <c r="J41" s="77"/>
      <c r="K41" s="77"/>
      <c r="L41" s="77"/>
      <c r="M41" s="78">
        <v>1</v>
      </c>
      <c r="N41" s="78">
        <v>1</v>
      </c>
      <c r="O41" s="78">
        <v>1</v>
      </c>
    </row>
    <row r="42" spans="1:15" ht="25.5" customHeight="1">
      <c r="A42" s="131" t="str">
        <f>+Identificacion!B44</f>
        <v>1.5 Recurrencia de faltas disciplinarias</v>
      </c>
      <c r="B42" s="74" t="str">
        <f>+Identificacion!E44</f>
        <v>Cantidad de faltas leves investigadas</v>
      </c>
      <c r="C42" s="68" t="str">
        <f>+Identificacion!D44</f>
        <v>a</v>
      </c>
      <c r="D42" s="77"/>
      <c r="E42" s="77"/>
      <c r="F42" s="77"/>
      <c r="G42" s="77"/>
      <c r="H42" s="77"/>
      <c r="I42" s="77"/>
      <c r="J42" s="77"/>
      <c r="K42" s="77"/>
      <c r="L42" s="77"/>
      <c r="M42" s="78">
        <v>0</v>
      </c>
      <c r="N42" s="78">
        <v>0</v>
      </c>
      <c r="O42" s="78">
        <v>0</v>
      </c>
    </row>
    <row r="43" spans="1:15" ht="25.5" customHeight="1">
      <c r="A43" s="132"/>
      <c r="B43" s="74" t="str">
        <f>+Identificacion!E45</f>
        <v>Cantidad de faltas graves investigadas</v>
      </c>
      <c r="C43" s="68" t="str">
        <f>+Identificacion!D45</f>
        <v>b</v>
      </c>
      <c r="D43" s="77"/>
      <c r="E43" s="77"/>
      <c r="F43" s="77"/>
      <c r="G43" s="77"/>
      <c r="H43" s="77"/>
      <c r="I43" s="77"/>
      <c r="J43" s="77"/>
      <c r="K43" s="77"/>
      <c r="L43" s="77"/>
      <c r="M43" s="78">
        <f>16+11+36</f>
        <v>63</v>
      </c>
      <c r="N43" s="78">
        <v>63</v>
      </c>
      <c r="O43" s="78">
        <v>66</v>
      </c>
    </row>
    <row r="44" spans="1:15" ht="25.5" customHeight="1">
      <c r="A44" s="133"/>
      <c r="B44" s="74" t="str">
        <f>+Identificacion!E46</f>
        <v>Cantidad de faltas gravísimas investigadas</v>
      </c>
      <c r="C44" s="68" t="str">
        <f>+Identificacion!D46</f>
        <v>c</v>
      </c>
      <c r="D44" s="77"/>
      <c r="E44" s="77"/>
      <c r="F44" s="77"/>
      <c r="G44" s="77"/>
      <c r="H44" s="77"/>
      <c r="I44" s="77"/>
      <c r="J44" s="77"/>
      <c r="K44" s="77"/>
      <c r="L44" s="77"/>
      <c r="M44" s="78">
        <v>2</v>
      </c>
      <c r="N44" s="78">
        <v>2</v>
      </c>
      <c r="O44" s="78">
        <v>2</v>
      </c>
    </row>
    <row r="45" spans="1:15" ht="25.5" customHeight="1">
      <c r="A45" s="131" t="str">
        <f>+Identificacion!B47</f>
        <v>2.1 Auditorias de gestión y de calidad</v>
      </c>
      <c r="B45" s="74" t="str">
        <f>+Identificacion!E47</f>
        <v>Cantidad de Planes de Mejoramiento por suscribir</v>
      </c>
      <c r="C45" s="68" t="str">
        <f>+Identificacion!D47</f>
        <v>a</v>
      </c>
      <c r="D45" s="77"/>
      <c r="E45" s="77"/>
      <c r="F45" s="77"/>
      <c r="G45" s="77"/>
      <c r="H45" s="77"/>
      <c r="I45" s="77"/>
      <c r="J45" s="77"/>
      <c r="K45" s="77"/>
      <c r="L45" s="77"/>
      <c r="M45" s="77">
        <v>0</v>
      </c>
      <c r="N45" s="77">
        <v>0</v>
      </c>
      <c r="O45" s="77">
        <v>79</v>
      </c>
    </row>
    <row r="46" spans="1:15" ht="25.5" customHeight="1">
      <c r="A46" s="134"/>
      <c r="B46" s="74" t="str">
        <f>+Identificacion!E48</f>
        <v>Cantidad de Planes de Mejoramiento suscritos</v>
      </c>
      <c r="C46" s="68" t="str">
        <f>+Identificacion!D48</f>
        <v>b</v>
      </c>
      <c r="D46" s="77"/>
      <c r="E46" s="77"/>
      <c r="F46" s="77"/>
      <c r="G46" s="77"/>
      <c r="H46" s="77"/>
      <c r="I46" s="77"/>
      <c r="J46" s="77"/>
      <c r="K46" s="77"/>
      <c r="L46" s="77"/>
      <c r="M46" s="77">
        <v>0</v>
      </c>
      <c r="N46" s="77">
        <v>0</v>
      </c>
      <c r="O46" s="77">
        <v>76</v>
      </c>
    </row>
  </sheetData>
  <mergeCells count="29">
    <mergeCell ref="D3:K4"/>
    <mergeCell ref="A5:O5"/>
    <mergeCell ref="E10:O10"/>
    <mergeCell ref="D1:K2"/>
    <mergeCell ref="A1:C4"/>
    <mergeCell ref="A10:D10"/>
    <mergeCell ref="L3:O3"/>
    <mergeCell ref="L4:O4"/>
    <mergeCell ref="L2:O2"/>
    <mergeCell ref="L1:O1"/>
    <mergeCell ref="E9:H9"/>
    <mergeCell ref="I9:K9"/>
    <mergeCell ref="A6:D6"/>
    <mergeCell ref="A7:D7"/>
    <mergeCell ref="E6:O6"/>
    <mergeCell ref="E7:O7"/>
    <mergeCell ref="A42:A44"/>
    <mergeCell ref="A45:A46"/>
    <mergeCell ref="A8:D8"/>
    <mergeCell ref="E8:O8"/>
    <mergeCell ref="A14:A16"/>
    <mergeCell ref="A11:O11"/>
    <mergeCell ref="A12:O12"/>
    <mergeCell ref="B13:C13"/>
    <mergeCell ref="A9:D9"/>
    <mergeCell ref="L9:O9"/>
    <mergeCell ref="A17:A32"/>
    <mergeCell ref="A33:A34"/>
    <mergeCell ref="A35:A41"/>
  </mergeCells>
  <pageMargins left="0.25" right="0.25" top="0.75" bottom="0.75" header="0.3" footer="0.3"/>
  <pageSetup scale="7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outlinePr summaryBelow="0" summaryRight="0"/>
    <pageSetUpPr fitToPage="1"/>
  </sheetPr>
  <dimension ref="A1:N43"/>
  <sheetViews>
    <sheetView showGridLines="0" tabSelected="1" topLeftCell="B28" workbookViewId="0">
      <selection activeCell="B43" sqref="B43:N43"/>
    </sheetView>
  </sheetViews>
  <sheetFormatPr baseColWidth="10" defaultColWidth="14.42578125" defaultRowHeight="16.5"/>
  <cols>
    <col min="1" max="1" width="33.42578125" style="54" customWidth="1"/>
    <col min="2" max="2" width="14.85546875" style="54" customWidth="1"/>
    <col min="3" max="14" width="11.140625" style="54" customWidth="1"/>
    <col min="15" max="16384" width="14.42578125" style="54"/>
  </cols>
  <sheetData>
    <row r="1" spans="1:14">
      <c r="A1" s="184"/>
      <c r="B1" s="180"/>
      <c r="C1" s="178" t="s">
        <v>0</v>
      </c>
      <c r="D1" s="179"/>
      <c r="E1" s="179"/>
      <c r="F1" s="179"/>
      <c r="G1" s="179"/>
      <c r="H1" s="179"/>
      <c r="I1" s="179"/>
      <c r="J1" s="180"/>
      <c r="K1" s="182" t="s">
        <v>1</v>
      </c>
      <c r="L1" s="161"/>
      <c r="M1" s="161"/>
      <c r="N1" s="162"/>
    </row>
    <row r="2" spans="1:14">
      <c r="A2" s="185"/>
      <c r="B2" s="186"/>
      <c r="C2" s="181"/>
      <c r="D2" s="177"/>
      <c r="E2" s="177"/>
      <c r="F2" s="177"/>
      <c r="G2" s="177"/>
      <c r="H2" s="177"/>
      <c r="I2" s="177"/>
      <c r="J2" s="175"/>
      <c r="K2" s="182" t="s">
        <v>2</v>
      </c>
      <c r="L2" s="161"/>
      <c r="M2" s="161"/>
      <c r="N2" s="162"/>
    </row>
    <row r="3" spans="1:14">
      <c r="A3" s="185"/>
      <c r="B3" s="186"/>
      <c r="C3" s="178" t="s">
        <v>3</v>
      </c>
      <c r="D3" s="179"/>
      <c r="E3" s="179"/>
      <c r="F3" s="179"/>
      <c r="G3" s="179"/>
      <c r="H3" s="179"/>
      <c r="I3" s="179"/>
      <c r="J3" s="180"/>
      <c r="K3" s="182" t="s">
        <v>4</v>
      </c>
      <c r="L3" s="161"/>
      <c r="M3" s="161"/>
      <c r="N3" s="162"/>
    </row>
    <row r="4" spans="1:14">
      <c r="A4" s="181"/>
      <c r="B4" s="175"/>
      <c r="C4" s="181"/>
      <c r="D4" s="177"/>
      <c r="E4" s="177"/>
      <c r="F4" s="177"/>
      <c r="G4" s="177"/>
      <c r="H4" s="177"/>
      <c r="I4" s="177"/>
      <c r="J4" s="175"/>
      <c r="K4" s="182" t="s">
        <v>5</v>
      </c>
      <c r="L4" s="161"/>
      <c r="M4" s="161"/>
      <c r="N4" s="162"/>
    </row>
    <row r="5" spans="1:14">
      <c r="A5" s="188"/>
      <c r="B5" s="161"/>
      <c r="C5" s="161"/>
      <c r="D5" s="161"/>
      <c r="E5" s="161"/>
      <c r="F5" s="161"/>
      <c r="G5" s="161"/>
      <c r="H5" s="161"/>
      <c r="I5" s="161"/>
      <c r="J5" s="161"/>
      <c r="K5" s="161"/>
      <c r="L5" s="161"/>
      <c r="M5" s="161"/>
      <c r="N5" s="162"/>
    </row>
    <row r="6" spans="1:14">
      <c r="A6" s="141" t="s">
        <v>7</v>
      </c>
      <c r="B6" s="161"/>
      <c r="C6" s="162"/>
      <c r="D6" s="189" t="str">
        <f>+Identificacion!C7</f>
        <v>Desempeño de la Gestión del Control y Evaluación Institucional</v>
      </c>
      <c r="E6" s="161"/>
      <c r="F6" s="161"/>
      <c r="G6" s="161"/>
      <c r="H6" s="161"/>
      <c r="I6" s="161"/>
      <c r="J6" s="161"/>
      <c r="K6" s="161"/>
      <c r="L6" s="161"/>
      <c r="M6" s="161"/>
      <c r="N6" s="162"/>
    </row>
    <row r="7" spans="1:14">
      <c r="A7" s="141" t="s">
        <v>254</v>
      </c>
      <c r="B7" s="161"/>
      <c r="C7" s="162"/>
      <c r="D7" s="187"/>
      <c r="E7" s="161"/>
      <c r="F7" s="161"/>
      <c r="G7" s="161"/>
      <c r="H7" s="161"/>
      <c r="I7" s="161"/>
      <c r="J7" s="161"/>
      <c r="K7" s="161"/>
      <c r="L7" s="161"/>
      <c r="M7" s="161"/>
      <c r="N7" s="162"/>
    </row>
    <row r="8" spans="1:14">
      <c r="A8" s="141" t="s">
        <v>253</v>
      </c>
      <c r="B8" s="161"/>
      <c r="C8" s="162"/>
      <c r="D8" s="187" t="s">
        <v>266</v>
      </c>
      <c r="E8" s="161"/>
      <c r="F8" s="161"/>
      <c r="G8" s="161"/>
      <c r="H8" s="161"/>
      <c r="I8" s="161"/>
      <c r="J8" s="161"/>
      <c r="K8" s="161"/>
      <c r="L8" s="161"/>
      <c r="M8" s="161"/>
      <c r="N8" s="162"/>
    </row>
    <row r="9" spans="1:14">
      <c r="A9" s="183"/>
      <c r="B9" s="161"/>
      <c r="C9" s="161"/>
      <c r="D9" s="161"/>
      <c r="E9" s="161"/>
      <c r="F9" s="161"/>
      <c r="G9" s="161"/>
      <c r="H9" s="161"/>
      <c r="I9" s="161"/>
      <c r="J9" s="161"/>
      <c r="K9" s="161"/>
      <c r="L9" s="161"/>
      <c r="M9" s="161"/>
      <c r="N9" s="162"/>
    </row>
    <row r="10" spans="1:14">
      <c r="A10" s="170" t="s">
        <v>16</v>
      </c>
      <c r="B10" s="161"/>
      <c r="C10" s="161"/>
      <c r="D10" s="161"/>
      <c r="E10" s="161"/>
      <c r="F10" s="161"/>
      <c r="G10" s="161"/>
      <c r="H10" s="161"/>
      <c r="I10" s="161"/>
      <c r="J10" s="161"/>
      <c r="K10" s="161"/>
      <c r="L10" s="161"/>
      <c r="M10" s="161"/>
      <c r="N10" s="162"/>
    </row>
    <row r="11" spans="1:14">
      <c r="A11" s="55" t="s">
        <v>18</v>
      </c>
      <c r="B11" s="56" t="s">
        <v>20</v>
      </c>
      <c r="C11" s="57" t="s">
        <v>24</v>
      </c>
      <c r="D11" s="57" t="s">
        <v>25</v>
      </c>
      <c r="E11" s="57" t="s">
        <v>27</v>
      </c>
      <c r="F11" s="57" t="s">
        <v>28</v>
      </c>
      <c r="G11" s="57" t="s">
        <v>29</v>
      </c>
      <c r="H11" s="57" t="s">
        <v>30</v>
      </c>
      <c r="I11" s="57" t="s">
        <v>31</v>
      </c>
      <c r="J11" s="57" t="s">
        <v>32</v>
      </c>
      <c r="K11" s="57" t="s">
        <v>33</v>
      </c>
      <c r="L11" s="57" t="s">
        <v>34</v>
      </c>
      <c r="M11" s="57" t="s">
        <v>35</v>
      </c>
      <c r="N11" s="57" t="s">
        <v>36</v>
      </c>
    </row>
    <row r="12" spans="1:14" ht="37.5" customHeight="1">
      <c r="A12" s="53" t="str">
        <f>+Identificacion!I16</f>
        <v>Cantidad de hechos que dan inicio al proceso disciplinario</v>
      </c>
      <c r="B12" s="65" t="s">
        <v>248</v>
      </c>
      <c r="C12" s="61">
        <f>SUM(Seguimiento!D14:D16)</f>
        <v>0</v>
      </c>
      <c r="D12" s="61">
        <f>SUM(Seguimiento!E14:E16)</f>
        <v>0</v>
      </c>
      <c r="E12" s="61">
        <f>SUM(Seguimiento!F14:F16)</f>
        <v>0</v>
      </c>
      <c r="F12" s="61">
        <f>SUM(Seguimiento!G14:G16)</f>
        <v>0</v>
      </c>
      <c r="G12" s="61">
        <f>SUM(Seguimiento!H14:H16)</f>
        <v>0</v>
      </c>
      <c r="H12" s="61">
        <f>SUM(Seguimiento!I14:I16)</f>
        <v>0</v>
      </c>
      <c r="I12" s="61">
        <f>SUM(Seguimiento!J14:J16)</f>
        <v>0</v>
      </c>
      <c r="J12" s="61">
        <f>SUM(Seguimiento!K14:K16)</f>
        <v>0</v>
      </c>
      <c r="K12" s="61">
        <f>SUM(Seguimiento!L14:L16)</f>
        <v>0</v>
      </c>
      <c r="L12" s="61">
        <f>SUM(Seguimiento!M14:M16)</f>
        <v>65</v>
      </c>
      <c r="M12" s="61">
        <f>SUM(Seguimiento!N14:N16)</f>
        <v>65</v>
      </c>
      <c r="N12" s="61">
        <f>SUM(Seguimiento!O14:O16)</f>
        <v>66</v>
      </c>
    </row>
    <row r="13" spans="1:14" ht="37.5" customHeight="1">
      <c r="A13" s="53" t="str">
        <f>+Identificacion!I19</f>
        <v>Cantidad de procesos activos</v>
      </c>
      <c r="B13" s="65" t="s">
        <v>248</v>
      </c>
      <c r="C13" s="61">
        <f>SUM(Seguimiento!D17:D27)</f>
        <v>0</v>
      </c>
      <c r="D13" s="61">
        <f>SUM(Seguimiento!E17:E27)</f>
        <v>0</v>
      </c>
      <c r="E13" s="61">
        <f>SUM(Seguimiento!F17:F27)</f>
        <v>0</v>
      </c>
      <c r="F13" s="61">
        <f>SUM(Seguimiento!G17:G27)</f>
        <v>0</v>
      </c>
      <c r="G13" s="61">
        <f>SUM(Seguimiento!H17:H27)</f>
        <v>0</v>
      </c>
      <c r="H13" s="61">
        <f>SUM(Seguimiento!I17:I27)</f>
        <v>0</v>
      </c>
      <c r="I13" s="61">
        <f>SUM(Seguimiento!J17:J27)</f>
        <v>0</v>
      </c>
      <c r="J13" s="61">
        <f>SUM(Seguimiento!K17:K27)</f>
        <v>0</v>
      </c>
      <c r="K13" s="61">
        <f>SUM(Seguimiento!L17:L27)</f>
        <v>0</v>
      </c>
      <c r="L13" s="61">
        <f>SUM(Seguimiento!M17:M27)</f>
        <v>104</v>
      </c>
      <c r="M13" s="61">
        <f>SUM(Seguimiento!N17:N27)</f>
        <v>109</v>
      </c>
      <c r="N13" s="61">
        <f>SUM(Seguimiento!O17:O27)</f>
        <v>112</v>
      </c>
    </row>
    <row r="14" spans="1:14" ht="37.5" customHeight="1">
      <c r="A14" s="53" t="str">
        <f>+Identificacion!I30</f>
        <v>Cantidad de sujetos investigados actualmente</v>
      </c>
      <c r="B14" s="65" t="s">
        <v>248</v>
      </c>
      <c r="C14" s="61">
        <f>SUM(Seguimiento!D28:D32)</f>
        <v>0</v>
      </c>
      <c r="D14" s="61">
        <f>SUM(Seguimiento!E28:E32)</f>
        <v>0</v>
      </c>
      <c r="E14" s="61">
        <f>SUM(Seguimiento!F28:F32)</f>
        <v>0</v>
      </c>
      <c r="F14" s="61">
        <f>SUM(Seguimiento!G28:G32)</f>
        <v>0</v>
      </c>
      <c r="G14" s="61">
        <f>SUM(Seguimiento!H28:H32)</f>
        <v>0</v>
      </c>
      <c r="H14" s="61">
        <f>SUM(Seguimiento!I28:I32)</f>
        <v>0</v>
      </c>
      <c r="I14" s="61">
        <f>SUM(Seguimiento!J28:J32)</f>
        <v>0</v>
      </c>
      <c r="J14" s="61">
        <f>SUM(Seguimiento!K28:K32)</f>
        <v>0</v>
      </c>
      <c r="K14" s="61">
        <f>SUM(Seguimiento!L28:L32)</f>
        <v>0</v>
      </c>
      <c r="L14" s="61">
        <f>SUM(Seguimiento!M28:M32)</f>
        <v>9</v>
      </c>
      <c r="M14" s="61">
        <f>SUM(Seguimiento!N28:N32)</f>
        <v>9</v>
      </c>
      <c r="N14" s="61">
        <f>SUM(Seguimiento!O28:O32)</f>
        <v>9</v>
      </c>
    </row>
    <row r="15" spans="1:14" ht="37.5" customHeight="1">
      <c r="A15" s="52" t="str">
        <f>+Identificacion!I35</f>
        <v>Canidad de procesos con autos inhibitorios o declaración de impedimiento</v>
      </c>
      <c r="B15" s="65" t="s">
        <v>248</v>
      </c>
      <c r="C15" s="61">
        <f>SUM(Seguimiento!D33:D34)</f>
        <v>0</v>
      </c>
      <c r="D15" s="61">
        <f>SUM(Seguimiento!E33:E34)</f>
        <v>0</v>
      </c>
      <c r="E15" s="61">
        <f>SUM(Seguimiento!F33:F34)</f>
        <v>0</v>
      </c>
      <c r="F15" s="61">
        <f>SUM(Seguimiento!G33:G34)</f>
        <v>0</v>
      </c>
      <c r="G15" s="61">
        <f>SUM(Seguimiento!H33:H34)</f>
        <v>0</v>
      </c>
      <c r="H15" s="61">
        <f>SUM(Seguimiento!I33:I34)</f>
        <v>0</v>
      </c>
      <c r="I15" s="61">
        <f>SUM(Seguimiento!J33:J34)</f>
        <v>0</v>
      </c>
      <c r="J15" s="61">
        <f>SUM(Seguimiento!K33:K34)</f>
        <v>0</v>
      </c>
      <c r="K15" s="61">
        <f>SUM(Seguimiento!L33:L34)</f>
        <v>0</v>
      </c>
      <c r="L15" s="61">
        <f>SUM(Seguimiento!M33:M34)</f>
        <v>4</v>
      </c>
      <c r="M15" s="61">
        <f>SUM(Seguimiento!N33:N34)</f>
        <v>4</v>
      </c>
      <c r="N15" s="61">
        <f>SUM(Seguimiento!O33:O34)</f>
        <v>4</v>
      </c>
    </row>
    <row r="16" spans="1:14" ht="37.5" customHeight="1">
      <c r="A16" s="53" t="str">
        <f>+Identificacion!I37</f>
        <v>Cantidad de procesos archivados</v>
      </c>
      <c r="B16" s="65" t="s">
        <v>248</v>
      </c>
      <c r="C16" s="61">
        <f>SUM(Seguimiento!D35)</f>
        <v>0</v>
      </c>
      <c r="D16" s="61">
        <f>SUM(Seguimiento!E35)</f>
        <v>0</v>
      </c>
      <c r="E16" s="61">
        <f>SUM(Seguimiento!F35)</f>
        <v>0</v>
      </c>
      <c r="F16" s="61">
        <f>SUM(Seguimiento!G35)</f>
        <v>0</v>
      </c>
      <c r="G16" s="61">
        <f>SUM(Seguimiento!H35)</f>
        <v>0</v>
      </c>
      <c r="H16" s="61">
        <f>SUM(Seguimiento!I35)</f>
        <v>0</v>
      </c>
      <c r="I16" s="61">
        <f>SUM(Seguimiento!J35)</f>
        <v>0</v>
      </c>
      <c r="J16" s="61">
        <f>SUM(Seguimiento!K35)</f>
        <v>0</v>
      </c>
      <c r="K16" s="61">
        <f>SUM(Seguimiento!L35)</f>
        <v>0</v>
      </c>
      <c r="L16" s="61">
        <f>SUM(Seguimiento!M35)</f>
        <v>15</v>
      </c>
      <c r="M16" s="61">
        <f>SUM(Seguimiento!N35)</f>
        <v>17</v>
      </c>
      <c r="N16" s="61">
        <f>SUM(Seguimiento!O35)</f>
        <v>20</v>
      </c>
    </row>
    <row r="17" spans="1:14" ht="37.5" customHeight="1">
      <c r="A17" s="53" t="str">
        <f>+Identificacion!I38</f>
        <v>Cantidad de sanciones impuestas</v>
      </c>
      <c r="B17" s="65" t="s">
        <v>248</v>
      </c>
      <c r="C17" s="61">
        <f>SUM(Seguimiento!D36:D41)</f>
        <v>0</v>
      </c>
      <c r="D17" s="61">
        <f>SUM(Seguimiento!E36:E41)</f>
        <v>0</v>
      </c>
      <c r="E17" s="61">
        <f>SUM(Seguimiento!F36:F41)</f>
        <v>0</v>
      </c>
      <c r="F17" s="61">
        <f>SUM(Seguimiento!G36:G41)</f>
        <v>0</v>
      </c>
      <c r="G17" s="61">
        <f>SUM(Seguimiento!H36:H41)</f>
        <v>0</v>
      </c>
      <c r="H17" s="61">
        <f>SUM(Seguimiento!I36:I41)</f>
        <v>0</v>
      </c>
      <c r="I17" s="61">
        <f>SUM(Seguimiento!J36:J41)</f>
        <v>0</v>
      </c>
      <c r="J17" s="61">
        <f>SUM(Seguimiento!K36:K41)</f>
        <v>0</v>
      </c>
      <c r="K17" s="61">
        <f>SUM(Seguimiento!L36:L41)</f>
        <v>0</v>
      </c>
      <c r="L17" s="61">
        <f>SUM(Seguimiento!M36:M41)</f>
        <v>2</v>
      </c>
      <c r="M17" s="61">
        <f>SUM(Seguimiento!N36:N41)</f>
        <v>2</v>
      </c>
      <c r="N17" s="61">
        <f>SUM(Seguimiento!O36:O41)</f>
        <v>2</v>
      </c>
    </row>
    <row r="18" spans="1:14" ht="37.5" customHeight="1">
      <c r="A18" s="53" t="str">
        <f>+Identificacion!I44</f>
        <v>Cantidad de faltas leves investigadas</v>
      </c>
      <c r="B18" s="65" t="s">
        <v>248</v>
      </c>
      <c r="C18" s="61">
        <f>SUM(Seguimiento!D42)</f>
        <v>0</v>
      </c>
      <c r="D18" s="61">
        <f>SUM(Seguimiento!E42)</f>
        <v>0</v>
      </c>
      <c r="E18" s="61">
        <f>SUM(Seguimiento!F42)</f>
        <v>0</v>
      </c>
      <c r="F18" s="61">
        <f>SUM(Seguimiento!G42)</f>
        <v>0</v>
      </c>
      <c r="G18" s="61">
        <f>SUM(Seguimiento!H42)</f>
        <v>0</v>
      </c>
      <c r="H18" s="61">
        <f>SUM(Seguimiento!I42)</f>
        <v>0</v>
      </c>
      <c r="I18" s="61">
        <f>SUM(Seguimiento!J42)</f>
        <v>0</v>
      </c>
      <c r="J18" s="61">
        <f>SUM(Seguimiento!K42)</f>
        <v>0</v>
      </c>
      <c r="K18" s="61">
        <f>SUM(Seguimiento!L42)</f>
        <v>0</v>
      </c>
      <c r="L18" s="61">
        <f>SUM(Seguimiento!M42)</f>
        <v>0</v>
      </c>
      <c r="M18" s="61">
        <f>SUM(Seguimiento!N42)</f>
        <v>0</v>
      </c>
      <c r="N18" s="61">
        <f>SUM(Seguimiento!O42)</f>
        <v>0</v>
      </c>
    </row>
    <row r="19" spans="1:14" ht="37.5" customHeight="1">
      <c r="A19" s="53" t="str">
        <f>+Identificacion!I45</f>
        <v>Cantidad de faltas graves investigadas</v>
      </c>
      <c r="B19" s="65" t="s">
        <v>248</v>
      </c>
      <c r="C19" s="61">
        <f>SUM(Seguimiento!D43)</f>
        <v>0</v>
      </c>
      <c r="D19" s="61">
        <f>SUM(Seguimiento!E43)</f>
        <v>0</v>
      </c>
      <c r="E19" s="61">
        <f>SUM(Seguimiento!F43)</f>
        <v>0</v>
      </c>
      <c r="F19" s="61">
        <f>SUM(Seguimiento!G43)</f>
        <v>0</v>
      </c>
      <c r="G19" s="61">
        <f>SUM(Seguimiento!H43)</f>
        <v>0</v>
      </c>
      <c r="H19" s="61">
        <f>SUM(Seguimiento!I43)</f>
        <v>0</v>
      </c>
      <c r="I19" s="61">
        <f>SUM(Seguimiento!J43)</f>
        <v>0</v>
      </c>
      <c r="J19" s="61">
        <f>SUM(Seguimiento!K43)</f>
        <v>0</v>
      </c>
      <c r="K19" s="61">
        <f>SUM(Seguimiento!L43)</f>
        <v>0</v>
      </c>
      <c r="L19" s="61">
        <f>SUM(Seguimiento!M43)</f>
        <v>63</v>
      </c>
      <c r="M19" s="61">
        <f>SUM(Seguimiento!N43)</f>
        <v>63</v>
      </c>
      <c r="N19" s="61">
        <f>SUM(Seguimiento!O43)</f>
        <v>66</v>
      </c>
    </row>
    <row r="20" spans="1:14" ht="37.5" customHeight="1">
      <c r="A20" s="53" t="str">
        <f>+Identificacion!I46</f>
        <v>Cantidad de faltas gravísimas investigadas</v>
      </c>
      <c r="B20" s="65" t="s">
        <v>248</v>
      </c>
      <c r="C20" s="61">
        <f>SUM(Seguimiento!D44)</f>
        <v>0</v>
      </c>
      <c r="D20" s="61">
        <f>SUM(Seguimiento!E44)</f>
        <v>0</v>
      </c>
      <c r="E20" s="61">
        <f>SUM(Seguimiento!F44)</f>
        <v>0</v>
      </c>
      <c r="F20" s="61">
        <f>SUM(Seguimiento!G44)</f>
        <v>0</v>
      </c>
      <c r="G20" s="61">
        <f>SUM(Seguimiento!H44)</f>
        <v>0</v>
      </c>
      <c r="H20" s="61">
        <f>SUM(Seguimiento!I44)</f>
        <v>0</v>
      </c>
      <c r="I20" s="61">
        <f>SUM(Seguimiento!J44)</f>
        <v>0</v>
      </c>
      <c r="J20" s="61">
        <f>SUM(Seguimiento!K44)</f>
        <v>0</v>
      </c>
      <c r="K20" s="61">
        <f>SUM(Seguimiento!L44)</f>
        <v>0</v>
      </c>
      <c r="L20" s="61">
        <f>SUM(Seguimiento!M44)</f>
        <v>2</v>
      </c>
      <c r="M20" s="61">
        <f>SUM(Seguimiento!N44)</f>
        <v>2</v>
      </c>
      <c r="N20" s="61">
        <f>SUM(Seguimiento!O44)</f>
        <v>2</v>
      </c>
    </row>
    <row r="21" spans="1:14" ht="37.5" customHeight="1">
      <c r="A21" s="53" t="str">
        <f>+Identificacion!I47</f>
        <v>% de Planes de Mejoramiento suscritos</v>
      </c>
      <c r="B21" s="65" t="s">
        <v>248</v>
      </c>
      <c r="C21" s="70">
        <f>IFERROR(Seguimiento!D46/Seguimiento!D45,0)</f>
        <v>0</v>
      </c>
      <c r="D21" s="70">
        <f>IFERROR(Seguimiento!E46/Seguimiento!E45,0)</f>
        <v>0</v>
      </c>
      <c r="E21" s="70">
        <f>IFERROR(Seguimiento!F46/Seguimiento!F45,0)</f>
        <v>0</v>
      </c>
      <c r="F21" s="70">
        <f>IFERROR(Seguimiento!G46/Seguimiento!G45,0)</f>
        <v>0</v>
      </c>
      <c r="G21" s="70">
        <f>IFERROR(Seguimiento!H46/Seguimiento!H45,0)</f>
        <v>0</v>
      </c>
      <c r="H21" s="70">
        <f>IFERROR(Seguimiento!I46/Seguimiento!I45,0)</f>
        <v>0</v>
      </c>
      <c r="I21" s="70">
        <f>IFERROR(Seguimiento!J46/Seguimiento!J45,0)</f>
        <v>0</v>
      </c>
      <c r="J21" s="70">
        <f>IFERROR(Seguimiento!K46/Seguimiento!K45,0)</f>
        <v>0</v>
      </c>
      <c r="K21" s="70">
        <f>IFERROR(Seguimiento!L46/Seguimiento!L45,0)</f>
        <v>0</v>
      </c>
      <c r="L21" s="70">
        <f>IFERROR(Seguimiento!M46/Seguimiento!M45,0)</f>
        <v>0</v>
      </c>
      <c r="M21" s="70">
        <f>IFERROR(Seguimiento!N46/Seguimiento!N45,0)</f>
        <v>0</v>
      </c>
      <c r="N21" s="70">
        <f>IFERROR(Seguimiento!O46/Seguimiento!O45,0)</f>
        <v>0.96202531645569622</v>
      </c>
    </row>
    <row r="22" spans="1:14">
      <c r="A22" s="169"/>
      <c r="B22" s="161"/>
      <c r="C22" s="161"/>
      <c r="D22" s="161"/>
      <c r="E22" s="161"/>
      <c r="F22" s="161"/>
      <c r="G22" s="161"/>
      <c r="H22" s="161"/>
      <c r="I22" s="161"/>
      <c r="J22" s="161"/>
      <c r="K22" s="161"/>
      <c r="L22" s="161"/>
      <c r="M22" s="161"/>
      <c r="N22" s="162"/>
    </row>
    <row r="23" spans="1:14">
      <c r="A23" s="170" t="s">
        <v>48</v>
      </c>
      <c r="B23" s="161"/>
      <c r="C23" s="161"/>
      <c r="D23" s="161"/>
      <c r="E23" s="161"/>
      <c r="F23" s="161"/>
      <c r="G23" s="161"/>
      <c r="H23" s="161"/>
      <c r="I23" s="161"/>
      <c r="J23" s="161"/>
      <c r="K23" s="161"/>
      <c r="L23" s="161"/>
      <c r="M23" s="161"/>
      <c r="N23" s="162"/>
    </row>
    <row r="24" spans="1:14">
      <c r="A24" s="171" t="s">
        <v>51</v>
      </c>
      <c r="B24" s="161"/>
      <c r="C24" s="161"/>
      <c r="D24" s="161"/>
      <c r="E24" s="161"/>
      <c r="F24" s="161"/>
      <c r="G24" s="162"/>
      <c r="H24" s="172" t="s">
        <v>53</v>
      </c>
      <c r="I24" s="161"/>
      <c r="J24" s="161"/>
      <c r="K24" s="162"/>
      <c r="L24" s="173" t="s">
        <v>55</v>
      </c>
      <c r="M24" s="161"/>
      <c r="N24" s="162"/>
    </row>
    <row r="25" spans="1:14">
      <c r="A25" s="58" t="s">
        <v>58</v>
      </c>
      <c r="B25" s="176" t="s">
        <v>18</v>
      </c>
      <c r="C25" s="177"/>
      <c r="D25" s="175"/>
      <c r="E25" s="62" t="s">
        <v>61</v>
      </c>
      <c r="F25" s="63" t="s">
        <v>64</v>
      </c>
      <c r="G25" s="64" t="s">
        <v>68</v>
      </c>
      <c r="H25" s="51" t="s">
        <v>70</v>
      </c>
      <c r="I25" s="51" t="s">
        <v>72</v>
      </c>
      <c r="J25" s="51" t="s">
        <v>73</v>
      </c>
      <c r="K25" s="51" t="s">
        <v>74</v>
      </c>
      <c r="L25" s="59" t="s">
        <v>75</v>
      </c>
      <c r="M25" s="174" t="s">
        <v>78</v>
      </c>
      <c r="N25" s="175"/>
    </row>
    <row r="26" spans="1:14" ht="33">
      <c r="A26" s="53" t="str">
        <f>+Identificacion!B16</f>
        <v>1.1 Hechos que dan inicio de la acción disciplinaria</v>
      </c>
      <c r="B26" s="163" t="str">
        <f>+Identificacion!I16</f>
        <v>Cantidad de hechos que dan inicio al proceso disciplinario</v>
      </c>
      <c r="C26" s="164"/>
      <c r="D26" s="165"/>
      <c r="E26" s="60" t="s">
        <v>248</v>
      </c>
      <c r="F26" s="60" t="s">
        <v>248</v>
      </c>
      <c r="G26" s="60" t="s">
        <v>248</v>
      </c>
      <c r="H26" s="67">
        <f>SUM(C12:E12)</f>
        <v>0</v>
      </c>
      <c r="I26" s="67">
        <f>SUM(F12:H12)</f>
        <v>0</v>
      </c>
      <c r="J26" s="67">
        <f>SUM(I12:K12)</f>
        <v>0</v>
      </c>
      <c r="K26" s="83">
        <f>SUM(L12:N12)</f>
        <v>196</v>
      </c>
      <c r="L26" s="60" t="s">
        <v>248</v>
      </c>
      <c r="M26" s="158" t="s">
        <v>248</v>
      </c>
      <c r="N26" s="159"/>
    </row>
    <row r="27" spans="1:14" ht="33" customHeight="1">
      <c r="A27" s="53" t="str">
        <f>+Identificacion!B19</f>
        <v>1.2 Estado actual de los procesos disciplinarios activos</v>
      </c>
      <c r="B27" s="163" t="str">
        <f>+Identificacion!I19</f>
        <v>Cantidad de procesos activos</v>
      </c>
      <c r="C27" s="164"/>
      <c r="D27" s="165"/>
      <c r="E27" s="60" t="s">
        <v>248</v>
      </c>
      <c r="F27" s="60" t="s">
        <v>248</v>
      </c>
      <c r="G27" s="60" t="s">
        <v>248</v>
      </c>
      <c r="H27" s="67">
        <f t="shared" ref="H27:H34" si="0">SUM(C13:E13)</f>
        <v>0</v>
      </c>
      <c r="I27" s="67">
        <f t="shared" ref="I27:I34" si="1">SUM(F13:H13)</f>
        <v>0</v>
      </c>
      <c r="J27" s="67">
        <f t="shared" ref="J27:J34" si="2">SUM(I13:K13)</f>
        <v>0</v>
      </c>
      <c r="K27" s="83">
        <f t="shared" ref="K27:K34" si="3">SUM(L13:N13)</f>
        <v>325</v>
      </c>
      <c r="L27" s="60" t="s">
        <v>248</v>
      </c>
      <c r="M27" s="158" t="s">
        <v>248</v>
      </c>
      <c r="N27" s="159"/>
    </row>
    <row r="28" spans="1:14" ht="33" customHeight="1">
      <c r="A28" s="53" t="str">
        <f>+A27</f>
        <v>1.2 Estado actual de los procesos disciplinarios activos</v>
      </c>
      <c r="B28" s="163" t="str">
        <f>+Identificacion!I30</f>
        <v>Cantidad de sujetos investigados actualmente</v>
      </c>
      <c r="C28" s="164"/>
      <c r="D28" s="165"/>
      <c r="E28" s="60" t="s">
        <v>248</v>
      </c>
      <c r="F28" s="60" t="s">
        <v>248</v>
      </c>
      <c r="G28" s="60" t="s">
        <v>248</v>
      </c>
      <c r="H28" s="67">
        <f t="shared" si="0"/>
        <v>0</v>
      </c>
      <c r="I28" s="67">
        <f t="shared" si="1"/>
        <v>0</v>
      </c>
      <c r="J28" s="67">
        <f t="shared" si="2"/>
        <v>0</v>
      </c>
      <c r="K28" s="83">
        <f t="shared" si="3"/>
        <v>27</v>
      </c>
      <c r="L28" s="60" t="s">
        <v>248</v>
      </c>
      <c r="M28" s="158" t="s">
        <v>248</v>
      </c>
      <c r="N28" s="159"/>
    </row>
    <row r="29" spans="1:14" ht="33" customHeight="1">
      <c r="A29" s="53" t="str">
        <f>+Identificacion!B35</f>
        <v>1.3 Autos inhibitorios o declaraciones de impedimento</v>
      </c>
      <c r="B29" s="163" t="str">
        <f>+Identificacion!I35</f>
        <v>Canidad de procesos con autos inhibitorios o declaración de impedimiento</v>
      </c>
      <c r="C29" s="164"/>
      <c r="D29" s="165"/>
      <c r="E29" s="60" t="s">
        <v>248</v>
      </c>
      <c r="F29" s="60" t="s">
        <v>248</v>
      </c>
      <c r="G29" s="60" t="s">
        <v>248</v>
      </c>
      <c r="H29" s="67">
        <f t="shared" si="0"/>
        <v>0</v>
      </c>
      <c r="I29" s="67">
        <f t="shared" si="1"/>
        <v>0</v>
      </c>
      <c r="J29" s="67">
        <f t="shared" si="2"/>
        <v>0</v>
      </c>
      <c r="K29" s="83">
        <f t="shared" si="3"/>
        <v>12</v>
      </c>
      <c r="L29" s="60" t="s">
        <v>248</v>
      </c>
      <c r="M29" s="158" t="s">
        <v>248</v>
      </c>
      <c r="N29" s="159"/>
    </row>
    <row r="30" spans="1:14" ht="33" customHeight="1">
      <c r="A30" s="53" t="str">
        <f>+Identificacion!B37</f>
        <v>1.4 Estado o resultado de los procesos disciplinarios finalizados</v>
      </c>
      <c r="B30" s="163" t="str">
        <f>+Identificacion!I37</f>
        <v>Cantidad de procesos archivados</v>
      </c>
      <c r="C30" s="164"/>
      <c r="D30" s="165"/>
      <c r="E30" s="60" t="s">
        <v>248</v>
      </c>
      <c r="F30" s="60" t="s">
        <v>248</v>
      </c>
      <c r="G30" s="60" t="s">
        <v>248</v>
      </c>
      <c r="H30" s="67">
        <f t="shared" si="0"/>
        <v>0</v>
      </c>
      <c r="I30" s="67">
        <f t="shared" si="1"/>
        <v>0</v>
      </c>
      <c r="J30" s="67">
        <f t="shared" si="2"/>
        <v>0</v>
      </c>
      <c r="K30" s="83">
        <f>SUM(L16:N16)</f>
        <v>52</v>
      </c>
      <c r="L30" s="72" t="s">
        <v>205</v>
      </c>
      <c r="M30" s="167" t="s">
        <v>147</v>
      </c>
      <c r="N30" s="168"/>
    </row>
    <row r="31" spans="1:14" ht="33" customHeight="1">
      <c r="A31" s="53" t="str">
        <f>+A30</f>
        <v>1.4 Estado o resultado de los procesos disciplinarios finalizados</v>
      </c>
      <c r="B31" s="163" t="str">
        <f>+Identificacion!I38</f>
        <v>Cantidad de sanciones impuestas</v>
      </c>
      <c r="C31" s="164"/>
      <c r="D31" s="165"/>
      <c r="E31" s="60" t="s">
        <v>248</v>
      </c>
      <c r="F31" s="60" t="s">
        <v>248</v>
      </c>
      <c r="G31" s="60" t="s">
        <v>248</v>
      </c>
      <c r="H31" s="67">
        <f t="shared" si="0"/>
        <v>0</v>
      </c>
      <c r="I31" s="67">
        <f t="shared" si="1"/>
        <v>0</v>
      </c>
      <c r="J31" s="67">
        <f t="shared" si="2"/>
        <v>0</v>
      </c>
      <c r="K31" s="83">
        <f t="shared" si="3"/>
        <v>6</v>
      </c>
      <c r="L31" s="60" t="s">
        <v>248</v>
      </c>
      <c r="M31" s="158" t="s">
        <v>248</v>
      </c>
      <c r="N31" s="159"/>
    </row>
    <row r="32" spans="1:14" ht="33" customHeight="1">
      <c r="A32" s="53" t="str">
        <f>+Identificacion!B44</f>
        <v>1.5 Recurrencia de faltas disciplinarias</v>
      </c>
      <c r="B32" s="163" t="str">
        <f>+Identificacion!I44</f>
        <v>Cantidad de faltas leves investigadas</v>
      </c>
      <c r="C32" s="164"/>
      <c r="D32" s="165"/>
      <c r="E32" s="60" t="s">
        <v>248</v>
      </c>
      <c r="F32" s="60" t="s">
        <v>248</v>
      </c>
      <c r="G32" s="60" t="s">
        <v>248</v>
      </c>
      <c r="H32" s="67">
        <f t="shared" si="0"/>
        <v>0</v>
      </c>
      <c r="I32" s="67">
        <f t="shared" si="1"/>
        <v>0</v>
      </c>
      <c r="J32" s="67">
        <f t="shared" si="2"/>
        <v>0</v>
      </c>
      <c r="K32" s="83">
        <f t="shared" si="3"/>
        <v>0</v>
      </c>
      <c r="L32" s="60" t="s">
        <v>248</v>
      </c>
      <c r="M32" s="158" t="s">
        <v>248</v>
      </c>
      <c r="N32" s="159"/>
    </row>
    <row r="33" spans="1:14" ht="33" customHeight="1">
      <c r="A33" s="53" t="str">
        <f>+A32</f>
        <v>1.5 Recurrencia de faltas disciplinarias</v>
      </c>
      <c r="B33" s="163" t="str">
        <f>+Identificacion!I45</f>
        <v>Cantidad de faltas graves investigadas</v>
      </c>
      <c r="C33" s="164"/>
      <c r="D33" s="165"/>
      <c r="E33" s="60" t="s">
        <v>248</v>
      </c>
      <c r="F33" s="60" t="s">
        <v>248</v>
      </c>
      <c r="G33" s="60" t="s">
        <v>248</v>
      </c>
      <c r="H33" s="67">
        <f t="shared" si="0"/>
        <v>0</v>
      </c>
      <c r="I33" s="67">
        <f t="shared" si="1"/>
        <v>0</v>
      </c>
      <c r="J33" s="67">
        <f t="shared" si="2"/>
        <v>0</v>
      </c>
      <c r="K33" s="83">
        <f t="shared" si="3"/>
        <v>192</v>
      </c>
      <c r="L33" s="60" t="s">
        <v>248</v>
      </c>
      <c r="M33" s="158" t="s">
        <v>248</v>
      </c>
      <c r="N33" s="159"/>
    </row>
    <row r="34" spans="1:14" ht="33" customHeight="1">
      <c r="A34" s="53" t="str">
        <f>+A33</f>
        <v>1.5 Recurrencia de faltas disciplinarias</v>
      </c>
      <c r="B34" s="163" t="str">
        <f>+Identificacion!I46</f>
        <v>Cantidad de faltas gravísimas investigadas</v>
      </c>
      <c r="C34" s="164"/>
      <c r="D34" s="165"/>
      <c r="E34" s="60" t="s">
        <v>248</v>
      </c>
      <c r="F34" s="60" t="s">
        <v>248</v>
      </c>
      <c r="G34" s="60" t="s">
        <v>248</v>
      </c>
      <c r="H34" s="67">
        <f t="shared" si="0"/>
        <v>0</v>
      </c>
      <c r="I34" s="67">
        <f t="shared" si="1"/>
        <v>0</v>
      </c>
      <c r="J34" s="67">
        <f t="shared" si="2"/>
        <v>0</v>
      </c>
      <c r="K34" s="83">
        <f t="shared" si="3"/>
        <v>6</v>
      </c>
      <c r="L34" s="60" t="s">
        <v>248</v>
      </c>
      <c r="M34" s="158" t="s">
        <v>248</v>
      </c>
      <c r="N34" s="159"/>
    </row>
    <row r="35" spans="1:14" ht="33" customHeight="1">
      <c r="A35" s="53" t="str">
        <f>+Identificacion!B47</f>
        <v>2.1 Auditorias de gestión y de calidad</v>
      </c>
      <c r="B35" s="163" t="str">
        <f>+Identificacion!I47</f>
        <v>% de Planes de Mejoramiento suscritos</v>
      </c>
      <c r="C35" s="164"/>
      <c r="D35" s="165"/>
      <c r="E35" s="72"/>
      <c r="F35" s="72"/>
      <c r="G35" s="72"/>
      <c r="H35" s="71">
        <f>IFERROR(SUM(Seguimiento!D46:F46)/SUM(Seguimiento!D45:F45),0)</f>
        <v>0</v>
      </c>
      <c r="I35" s="71">
        <f>IFERROR(SUM(Seguimiento!G46:I46)/SUM(Seguimiento!G45:I45),0)</f>
        <v>0</v>
      </c>
      <c r="J35" s="71">
        <f>IFERROR(SUM(Seguimiento!J46:L46)/SUM(Seguimiento!J45:L45),0)</f>
        <v>0</v>
      </c>
      <c r="K35" s="71">
        <f>IFERROR(SUM(Seguimiento!M46:O46)/SUM(Seguimiento!M45:O45),0)</f>
        <v>0.96202531645569622</v>
      </c>
      <c r="L35" s="72" t="s">
        <v>205</v>
      </c>
      <c r="M35" s="167" t="s">
        <v>147</v>
      </c>
      <c r="N35" s="168"/>
    </row>
    <row r="36" spans="1:14">
      <c r="A36" s="169"/>
      <c r="B36" s="161"/>
      <c r="C36" s="161"/>
      <c r="D36" s="161"/>
      <c r="E36" s="161"/>
      <c r="F36" s="161"/>
      <c r="G36" s="161"/>
      <c r="H36" s="161"/>
      <c r="I36" s="161"/>
      <c r="J36" s="161"/>
      <c r="K36" s="161"/>
      <c r="L36" s="161"/>
      <c r="M36" s="161"/>
      <c r="N36" s="162"/>
    </row>
    <row r="37" spans="1:14">
      <c r="A37" s="170" t="s">
        <v>112</v>
      </c>
      <c r="B37" s="161"/>
      <c r="C37" s="161"/>
      <c r="D37" s="161"/>
      <c r="E37" s="161"/>
      <c r="F37" s="161"/>
      <c r="G37" s="161"/>
      <c r="H37" s="161"/>
      <c r="I37" s="161"/>
      <c r="J37" s="161"/>
      <c r="K37" s="161"/>
      <c r="L37" s="161"/>
      <c r="M37" s="161"/>
      <c r="N37" s="162"/>
    </row>
    <row r="38" spans="1:14" ht="33.75" customHeight="1">
      <c r="A38" s="84" t="str">
        <f>+A26</f>
        <v>1.1 Hechos que dan inicio de la acción disciplinaria</v>
      </c>
      <c r="B38" s="166" t="s">
        <v>261</v>
      </c>
      <c r="C38" s="164"/>
      <c r="D38" s="164"/>
      <c r="E38" s="164"/>
      <c r="F38" s="164"/>
      <c r="G38" s="164"/>
      <c r="H38" s="164"/>
      <c r="I38" s="164"/>
      <c r="J38" s="164"/>
      <c r="K38" s="164"/>
      <c r="L38" s="164"/>
      <c r="M38" s="164"/>
      <c r="N38" s="165"/>
    </row>
    <row r="39" spans="1:14" ht="33.75" customHeight="1">
      <c r="A39" s="84" t="str">
        <f t="shared" ref="A39" si="4">+A27</f>
        <v>1.2 Estado actual de los procesos disciplinarios activos</v>
      </c>
      <c r="B39" s="160" t="s">
        <v>262</v>
      </c>
      <c r="C39" s="161"/>
      <c r="D39" s="161"/>
      <c r="E39" s="161"/>
      <c r="F39" s="161"/>
      <c r="G39" s="161"/>
      <c r="H39" s="161"/>
      <c r="I39" s="161"/>
      <c r="J39" s="161"/>
      <c r="K39" s="161"/>
      <c r="L39" s="161"/>
      <c r="M39" s="161"/>
      <c r="N39" s="162"/>
    </row>
    <row r="40" spans="1:14" ht="38.25" customHeight="1">
      <c r="A40" s="84" t="str">
        <f>+A29</f>
        <v>1.3 Autos inhibitorios o declaraciones de impedimento</v>
      </c>
      <c r="B40" s="166" t="s">
        <v>263</v>
      </c>
      <c r="C40" s="164"/>
      <c r="D40" s="164"/>
      <c r="E40" s="164"/>
      <c r="F40" s="164"/>
      <c r="G40" s="164"/>
      <c r="H40" s="164"/>
      <c r="I40" s="164"/>
      <c r="J40" s="164"/>
      <c r="K40" s="164"/>
      <c r="L40" s="164"/>
      <c r="M40" s="164"/>
      <c r="N40" s="165"/>
    </row>
    <row r="41" spans="1:14" ht="33" customHeight="1">
      <c r="A41" s="84" t="str">
        <f>+A30</f>
        <v>1.4 Estado o resultado de los procesos disciplinarios finalizados</v>
      </c>
      <c r="B41" s="166" t="s">
        <v>264</v>
      </c>
      <c r="C41" s="164"/>
      <c r="D41" s="164"/>
      <c r="E41" s="164"/>
      <c r="F41" s="164"/>
      <c r="G41" s="164"/>
      <c r="H41" s="164"/>
      <c r="I41" s="164"/>
      <c r="J41" s="164"/>
      <c r="K41" s="164"/>
      <c r="L41" s="164"/>
      <c r="M41" s="164"/>
      <c r="N41" s="165"/>
    </row>
    <row r="42" spans="1:14" ht="33.75" customHeight="1">
      <c r="A42" s="84" t="str">
        <f>+A32</f>
        <v>1.5 Recurrencia de faltas disciplinarias</v>
      </c>
      <c r="B42" s="166" t="s">
        <v>265</v>
      </c>
      <c r="C42" s="164"/>
      <c r="D42" s="164"/>
      <c r="E42" s="164"/>
      <c r="F42" s="164"/>
      <c r="G42" s="164"/>
      <c r="H42" s="164"/>
      <c r="I42" s="164"/>
      <c r="J42" s="164"/>
      <c r="K42" s="164"/>
      <c r="L42" s="164"/>
      <c r="M42" s="164"/>
      <c r="N42" s="165"/>
    </row>
    <row r="43" spans="1:14" ht="225" customHeight="1">
      <c r="A43" s="66" t="str">
        <f>+A35</f>
        <v>2.1 Auditorias de gestión y de calidad</v>
      </c>
      <c r="B43" s="166" t="s">
        <v>267</v>
      </c>
      <c r="C43" s="161"/>
      <c r="D43" s="161"/>
      <c r="E43" s="161"/>
      <c r="F43" s="161"/>
      <c r="G43" s="161"/>
      <c r="H43" s="161"/>
      <c r="I43" s="161"/>
      <c r="J43" s="161"/>
      <c r="K43" s="161"/>
      <c r="L43" s="161"/>
      <c r="M43" s="161"/>
      <c r="N43" s="162"/>
    </row>
  </sheetData>
  <protectedRanges>
    <protectedRange sqref="L35:N35 L30:N30" name="Rango1"/>
  </protectedRanges>
  <mergeCells count="51">
    <mergeCell ref="C1:J2"/>
    <mergeCell ref="K2:N2"/>
    <mergeCell ref="K3:N3"/>
    <mergeCell ref="K1:N1"/>
    <mergeCell ref="A10:N10"/>
    <mergeCell ref="A9:N9"/>
    <mergeCell ref="A1:B4"/>
    <mergeCell ref="A8:C8"/>
    <mergeCell ref="D8:N8"/>
    <mergeCell ref="C3:J4"/>
    <mergeCell ref="A5:N5"/>
    <mergeCell ref="K4:N4"/>
    <mergeCell ref="D7:N7"/>
    <mergeCell ref="A7:C7"/>
    <mergeCell ref="D6:N6"/>
    <mergeCell ref="A6:C6"/>
    <mergeCell ref="M26:N26"/>
    <mergeCell ref="M25:N25"/>
    <mergeCell ref="B38:N38"/>
    <mergeCell ref="B25:D25"/>
    <mergeCell ref="B26:D26"/>
    <mergeCell ref="M28:N28"/>
    <mergeCell ref="M27:N27"/>
    <mergeCell ref="A37:N37"/>
    <mergeCell ref="A36:N36"/>
    <mergeCell ref="M31:N31"/>
    <mergeCell ref="B27:D27"/>
    <mergeCell ref="B28:D28"/>
    <mergeCell ref="B29:D29"/>
    <mergeCell ref="B30:D30"/>
    <mergeCell ref="M29:N29"/>
    <mergeCell ref="M30:N30"/>
    <mergeCell ref="A22:N22"/>
    <mergeCell ref="A23:N23"/>
    <mergeCell ref="A24:G24"/>
    <mergeCell ref="H24:K24"/>
    <mergeCell ref="L24:N24"/>
    <mergeCell ref="M32:N32"/>
    <mergeCell ref="M33:N33"/>
    <mergeCell ref="B43:N43"/>
    <mergeCell ref="B31:D31"/>
    <mergeCell ref="B32:D32"/>
    <mergeCell ref="B33:D33"/>
    <mergeCell ref="B34:D34"/>
    <mergeCell ref="B35:D35"/>
    <mergeCell ref="B41:N41"/>
    <mergeCell ref="B40:N40"/>
    <mergeCell ref="B39:N39"/>
    <mergeCell ref="M34:N34"/>
    <mergeCell ref="M35:N35"/>
    <mergeCell ref="B42:N42"/>
  </mergeCells>
  <pageMargins left="0.25" right="0.25" top="0.75" bottom="0.75" header="0.3" footer="0.3"/>
  <pageSetup scale="73" fitToHeight="0" orientation="landscape" r:id="rId1"/>
  <ignoredErrors>
    <ignoredError sqref="C12" formulaRange="1"/>
  </ignoredErrors>
  <drawing r:id="rId2"/>
  <extLst>
    <ext xmlns:x14="http://schemas.microsoft.com/office/spreadsheetml/2009/9/main" uri="{CCE6A557-97BC-4b89-ADB6-D9C93CAAB3DF}">
      <x14:dataValidations xmlns:xm="http://schemas.microsoft.com/office/excel/2006/main" count="2">
        <x14:dataValidation type="list" allowBlank="1">
          <x14:formula1>
            <xm:f>Listas!$A$19:$A$20</xm:f>
          </x14:formula1>
          <xm:sqref>L35 L30</xm:sqref>
        </x14:dataValidation>
        <x14:dataValidation type="list" allowBlank="1">
          <x14:formula1>
            <xm:f>Listas!$C$2:$C$5</xm:f>
          </x14:formula1>
          <xm:sqref>M35:N35 M30:N30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4.42578125" defaultRowHeight="15" customHeight="1"/>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c r="A1" s="7" t="s">
        <v>96</v>
      </c>
      <c r="B1" s="8" t="s">
        <v>101</v>
      </c>
      <c r="C1" s="9" t="s">
        <v>104</v>
      </c>
      <c r="D1" s="10" t="s">
        <v>108</v>
      </c>
      <c r="E1" s="12" t="s">
        <v>110</v>
      </c>
      <c r="F1" s="13"/>
      <c r="G1" s="14"/>
      <c r="H1" s="15"/>
      <c r="I1" s="15"/>
      <c r="J1" s="15"/>
      <c r="K1" s="15"/>
      <c r="L1" s="15"/>
      <c r="M1" s="15"/>
      <c r="N1" s="15"/>
      <c r="O1" s="15"/>
      <c r="P1" s="15"/>
      <c r="Q1" s="15"/>
      <c r="R1" s="15"/>
      <c r="S1" s="15"/>
      <c r="T1" s="15"/>
      <c r="U1" s="15"/>
      <c r="V1" s="15"/>
      <c r="W1" s="15"/>
      <c r="X1" s="15"/>
      <c r="Y1" s="15"/>
      <c r="Z1" s="15"/>
    </row>
    <row r="2" spans="1:26" ht="16.5" customHeight="1">
      <c r="A2" s="16" t="s">
        <v>116</v>
      </c>
      <c r="B2" s="17" t="s">
        <v>118</v>
      </c>
      <c r="C2" s="18" t="s">
        <v>121</v>
      </c>
      <c r="D2" s="19" t="s">
        <v>123</v>
      </c>
      <c r="E2" s="20" t="s">
        <v>124</v>
      </c>
      <c r="F2" s="21"/>
      <c r="G2" s="14"/>
      <c r="H2" s="15"/>
      <c r="I2" s="15"/>
      <c r="J2" s="15"/>
      <c r="K2" s="15"/>
      <c r="L2" s="15"/>
      <c r="M2" s="15"/>
      <c r="N2" s="15"/>
      <c r="O2" s="15"/>
      <c r="P2" s="15"/>
      <c r="Q2" s="15"/>
      <c r="R2" s="15"/>
      <c r="S2" s="15"/>
      <c r="T2" s="15"/>
      <c r="U2" s="15"/>
      <c r="V2" s="15"/>
      <c r="W2" s="15"/>
      <c r="X2" s="15"/>
      <c r="Y2" s="15"/>
      <c r="Z2" s="15"/>
    </row>
    <row r="3" spans="1:26" ht="16.5" customHeight="1">
      <c r="A3" s="22" t="s">
        <v>128</v>
      </c>
      <c r="B3" s="23" t="s">
        <v>22</v>
      </c>
      <c r="C3" s="18" t="s">
        <v>129</v>
      </c>
      <c r="D3" s="19" t="s">
        <v>131</v>
      </c>
      <c r="E3" s="20" t="s">
        <v>132</v>
      </c>
      <c r="F3" s="24"/>
      <c r="G3" s="15"/>
      <c r="H3" s="15"/>
      <c r="I3" s="15"/>
      <c r="J3" s="15"/>
      <c r="K3" s="15"/>
      <c r="L3" s="15"/>
      <c r="M3" s="15"/>
      <c r="N3" s="15"/>
      <c r="O3" s="15"/>
      <c r="P3" s="15"/>
      <c r="Q3" s="15"/>
      <c r="R3" s="15"/>
      <c r="S3" s="15"/>
      <c r="T3" s="15"/>
      <c r="U3" s="15"/>
      <c r="V3" s="15"/>
      <c r="W3" s="15"/>
      <c r="X3" s="15"/>
      <c r="Y3" s="15"/>
      <c r="Z3" s="15"/>
    </row>
    <row r="4" spans="1:26" ht="16.5" customHeight="1">
      <c r="A4" s="16" t="s">
        <v>133</v>
      </c>
      <c r="B4" s="23" t="s">
        <v>134</v>
      </c>
      <c r="C4" s="25" t="s">
        <v>135</v>
      </c>
      <c r="D4" s="26" t="s">
        <v>137</v>
      </c>
      <c r="E4" s="20" t="s">
        <v>141</v>
      </c>
      <c r="F4" s="21"/>
      <c r="G4" s="14"/>
      <c r="H4" s="15"/>
      <c r="I4" s="15"/>
      <c r="J4" s="15"/>
      <c r="K4" s="15"/>
      <c r="L4" s="15"/>
      <c r="M4" s="15"/>
      <c r="N4" s="15"/>
      <c r="O4" s="15"/>
      <c r="P4" s="15"/>
      <c r="Q4" s="15"/>
      <c r="R4" s="15"/>
      <c r="S4" s="15"/>
      <c r="T4" s="15"/>
      <c r="U4" s="15"/>
      <c r="V4" s="15"/>
      <c r="W4" s="15"/>
      <c r="X4" s="15"/>
      <c r="Y4" s="15"/>
      <c r="Z4" s="15"/>
    </row>
    <row r="5" spans="1:26" ht="16.5" customHeight="1">
      <c r="A5" s="27" t="s">
        <v>143</v>
      </c>
      <c r="B5" s="28"/>
      <c r="C5" s="25" t="s">
        <v>147</v>
      </c>
      <c r="D5" s="19" t="s">
        <v>148</v>
      </c>
      <c r="E5" s="21"/>
      <c r="F5" s="21"/>
      <c r="G5" s="14"/>
      <c r="H5" s="15"/>
      <c r="I5" s="15"/>
      <c r="J5" s="15"/>
      <c r="K5" s="15"/>
      <c r="L5" s="15"/>
      <c r="M5" s="15"/>
      <c r="N5" s="15"/>
      <c r="O5" s="15"/>
      <c r="P5" s="15"/>
      <c r="Q5" s="15"/>
      <c r="R5" s="15"/>
      <c r="S5" s="15"/>
      <c r="T5" s="15"/>
      <c r="U5" s="15"/>
      <c r="V5" s="15"/>
      <c r="W5" s="15"/>
      <c r="X5" s="15"/>
      <c r="Y5" s="15"/>
      <c r="Z5" s="15"/>
    </row>
    <row r="6" spans="1:26" ht="16.5" customHeight="1">
      <c r="A6" s="29" t="s">
        <v>149</v>
      </c>
      <c r="B6" s="15"/>
      <c r="C6" s="30"/>
      <c r="D6" s="19" t="s">
        <v>150</v>
      </c>
      <c r="E6" s="31"/>
      <c r="F6" s="21"/>
      <c r="G6" s="14"/>
      <c r="H6" s="15"/>
      <c r="I6" s="15"/>
      <c r="J6" s="15"/>
      <c r="K6" s="15"/>
      <c r="L6" s="15"/>
      <c r="M6" s="15"/>
      <c r="N6" s="15"/>
      <c r="O6" s="15"/>
      <c r="P6" s="15"/>
      <c r="Q6" s="15"/>
      <c r="R6" s="15"/>
      <c r="S6" s="15"/>
      <c r="T6" s="15"/>
      <c r="U6" s="15"/>
      <c r="V6" s="15"/>
      <c r="W6" s="15"/>
      <c r="X6" s="15"/>
      <c r="Y6" s="15"/>
      <c r="Z6" s="15"/>
    </row>
    <row r="7" spans="1:26" ht="16.5" customHeight="1">
      <c r="A7" s="32" t="s">
        <v>151</v>
      </c>
      <c r="B7" s="15"/>
      <c r="C7" s="34"/>
      <c r="D7" s="35"/>
      <c r="E7" s="24"/>
      <c r="F7" s="21"/>
      <c r="G7" s="14"/>
      <c r="H7" s="15"/>
      <c r="I7" s="15"/>
      <c r="J7" s="15"/>
      <c r="K7" s="15"/>
      <c r="L7" s="15"/>
      <c r="M7" s="15"/>
      <c r="N7" s="15"/>
      <c r="O7" s="15"/>
      <c r="P7" s="15"/>
      <c r="Q7" s="15"/>
      <c r="R7" s="15"/>
      <c r="S7" s="15"/>
      <c r="T7" s="15"/>
      <c r="U7" s="15"/>
      <c r="V7" s="15"/>
      <c r="W7" s="15"/>
      <c r="X7" s="15"/>
      <c r="Y7" s="15"/>
      <c r="Z7" s="15"/>
    </row>
    <row r="8" spans="1:26" ht="16.5" customHeight="1">
      <c r="A8" s="32" t="s">
        <v>152</v>
      </c>
      <c r="B8" s="38" t="s">
        <v>153</v>
      </c>
      <c r="C8" s="40" t="s">
        <v>154</v>
      </c>
      <c r="D8" s="41" t="s">
        <v>156</v>
      </c>
      <c r="E8" s="42" t="s">
        <v>157</v>
      </c>
      <c r="F8" s="42" t="s">
        <v>158</v>
      </c>
      <c r="G8" s="15"/>
      <c r="H8" s="15"/>
      <c r="I8" s="15"/>
      <c r="J8" s="15"/>
      <c r="K8" s="15"/>
      <c r="L8" s="15"/>
      <c r="M8" s="15"/>
      <c r="N8" s="15"/>
      <c r="O8" s="15"/>
      <c r="P8" s="15"/>
      <c r="Q8" s="15"/>
      <c r="R8" s="15"/>
      <c r="S8" s="15"/>
      <c r="T8" s="15"/>
      <c r="U8" s="15"/>
      <c r="V8" s="15"/>
      <c r="W8" s="15"/>
      <c r="X8" s="15"/>
      <c r="Y8" s="15"/>
      <c r="Z8" s="15"/>
    </row>
    <row r="9" spans="1:26" ht="16.5" customHeight="1">
      <c r="A9" s="15"/>
      <c r="B9" s="15" t="s">
        <v>159</v>
      </c>
      <c r="C9" s="15" t="s">
        <v>160</v>
      </c>
      <c r="D9" s="43" t="s">
        <v>161</v>
      </c>
      <c r="E9" s="44" t="s">
        <v>162</v>
      </c>
      <c r="F9" s="15" t="s">
        <v>163</v>
      </c>
      <c r="G9" s="15"/>
      <c r="H9" s="15"/>
      <c r="I9" s="15"/>
      <c r="J9" s="15"/>
      <c r="K9" s="15"/>
      <c r="L9" s="15"/>
      <c r="M9" s="15"/>
      <c r="N9" s="15"/>
      <c r="O9" s="15"/>
      <c r="P9" s="15"/>
      <c r="Q9" s="15"/>
      <c r="R9" s="15"/>
      <c r="S9" s="15"/>
      <c r="T9" s="15"/>
      <c r="U9" s="15"/>
      <c r="V9" s="15"/>
      <c r="W9" s="15"/>
      <c r="X9" s="15"/>
      <c r="Y9" s="15"/>
      <c r="Z9" s="15"/>
    </row>
    <row r="10" spans="1:26" ht="16.5" customHeight="1">
      <c r="A10" s="15"/>
      <c r="B10" s="15" t="s">
        <v>164</v>
      </c>
      <c r="C10" s="15" t="s">
        <v>165</v>
      </c>
      <c r="D10" s="45" t="s">
        <v>166</v>
      </c>
      <c r="E10" s="44" t="s">
        <v>167</v>
      </c>
      <c r="F10" s="15" t="s">
        <v>168</v>
      </c>
      <c r="G10" s="15"/>
      <c r="H10" s="15"/>
      <c r="I10" s="15"/>
      <c r="J10" s="15"/>
      <c r="K10" s="15"/>
      <c r="L10" s="15"/>
      <c r="M10" s="15"/>
      <c r="N10" s="15"/>
      <c r="O10" s="15"/>
      <c r="P10" s="15"/>
      <c r="Q10" s="15"/>
      <c r="R10" s="15"/>
      <c r="S10" s="15"/>
      <c r="T10" s="15"/>
      <c r="U10" s="15"/>
      <c r="V10" s="15"/>
      <c r="W10" s="15"/>
      <c r="X10" s="15"/>
      <c r="Y10" s="15"/>
      <c r="Z10" s="15"/>
    </row>
    <row r="11" spans="1:26" ht="16.5" customHeight="1">
      <c r="A11" s="15"/>
      <c r="B11" s="15" t="s">
        <v>169</v>
      </c>
      <c r="C11" s="15" t="s">
        <v>170</v>
      </c>
      <c r="D11" s="43" t="s">
        <v>171</v>
      </c>
      <c r="E11" s="44" t="s">
        <v>172</v>
      </c>
      <c r="F11" s="15" t="s">
        <v>173</v>
      </c>
      <c r="G11" s="15"/>
      <c r="H11" s="15"/>
      <c r="I11" s="15"/>
      <c r="J11" s="15"/>
      <c r="K11" s="15"/>
      <c r="L11" s="15"/>
      <c r="M11" s="15"/>
      <c r="N11" s="15"/>
      <c r="O11" s="15"/>
      <c r="P11" s="15"/>
      <c r="Q11" s="15"/>
      <c r="R11" s="15"/>
      <c r="S11" s="15"/>
      <c r="T11" s="15"/>
      <c r="U11" s="15"/>
      <c r="V11" s="15"/>
      <c r="W11" s="15"/>
      <c r="X11" s="15"/>
      <c r="Y11" s="15"/>
      <c r="Z11" s="15"/>
    </row>
    <row r="12" spans="1:26" ht="16.5" customHeight="1">
      <c r="A12" s="15"/>
      <c r="B12" s="15" t="s">
        <v>174</v>
      </c>
      <c r="C12" s="15" t="s">
        <v>175</v>
      </c>
      <c r="D12" s="43" t="s">
        <v>176</v>
      </c>
      <c r="E12" s="44" t="s">
        <v>177</v>
      </c>
      <c r="F12" s="15" t="s">
        <v>178</v>
      </c>
      <c r="G12" s="15"/>
      <c r="H12" s="15"/>
      <c r="I12" s="15"/>
      <c r="J12" s="15"/>
      <c r="K12" s="15"/>
      <c r="L12" s="15"/>
      <c r="M12" s="15"/>
      <c r="N12" s="15"/>
      <c r="O12" s="15"/>
      <c r="P12" s="15"/>
      <c r="Q12" s="15"/>
      <c r="R12" s="15"/>
      <c r="S12" s="15"/>
      <c r="T12" s="15"/>
      <c r="U12" s="15"/>
      <c r="V12" s="15"/>
      <c r="W12" s="15"/>
      <c r="X12" s="15"/>
      <c r="Y12" s="15"/>
      <c r="Z12" s="15"/>
    </row>
    <row r="13" spans="1:26" ht="16.5" customHeight="1">
      <c r="A13" s="15"/>
      <c r="B13" s="15" t="s">
        <v>179</v>
      </c>
      <c r="C13" s="15" t="s">
        <v>180</v>
      </c>
      <c r="D13" s="43" t="s">
        <v>181</v>
      </c>
      <c r="E13" s="44" t="s">
        <v>182</v>
      </c>
      <c r="F13" s="15" t="s">
        <v>19</v>
      </c>
      <c r="G13" s="15"/>
      <c r="H13" s="15"/>
      <c r="I13" s="15"/>
      <c r="J13" s="15"/>
      <c r="K13" s="15"/>
      <c r="L13" s="15"/>
      <c r="M13" s="15"/>
      <c r="N13" s="15"/>
      <c r="O13" s="15"/>
      <c r="P13" s="15"/>
      <c r="Q13" s="15"/>
      <c r="R13" s="15"/>
      <c r="S13" s="15"/>
      <c r="T13" s="15"/>
      <c r="U13" s="15"/>
      <c r="V13" s="15"/>
      <c r="W13" s="15"/>
      <c r="X13" s="15"/>
      <c r="Y13" s="15"/>
      <c r="Z13" s="15"/>
    </row>
    <row r="14" spans="1:26" ht="16.5" customHeight="1">
      <c r="A14" s="15"/>
      <c r="B14" s="15" t="s">
        <v>183</v>
      </c>
      <c r="C14" s="15" t="s">
        <v>184</v>
      </c>
      <c r="D14" s="43" t="s">
        <v>185</v>
      </c>
      <c r="E14" s="44" t="s">
        <v>186</v>
      </c>
      <c r="F14" s="15" t="s">
        <v>187</v>
      </c>
      <c r="G14" s="15"/>
      <c r="H14" s="15"/>
      <c r="I14" s="15"/>
      <c r="J14" s="15"/>
      <c r="K14" s="15"/>
      <c r="L14" s="15"/>
      <c r="M14" s="15"/>
      <c r="N14" s="15"/>
      <c r="O14" s="15"/>
      <c r="P14" s="15"/>
      <c r="Q14" s="15"/>
      <c r="R14" s="15"/>
      <c r="S14" s="15"/>
      <c r="T14" s="15"/>
      <c r="U14" s="15"/>
      <c r="V14" s="15"/>
      <c r="W14" s="15"/>
      <c r="X14" s="15"/>
      <c r="Y14" s="15"/>
      <c r="Z14" s="15"/>
    </row>
    <row r="15" spans="1:26" ht="16.5" customHeight="1">
      <c r="A15" s="15"/>
      <c r="B15" s="15" t="s">
        <v>188</v>
      </c>
      <c r="C15" s="15" t="s">
        <v>189</v>
      </c>
      <c r="D15" s="43" t="s">
        <v>190</v>
      </c>
      <c r="E15" s="44" t="s">
        <v>191</v>
      </c>
      <c r="F15" s="15" t="s">
        <v>192</v>
      </c>
      <c r="G15" s="15"/>
      <c r="H15" s="15"/>
      <c r="I15" s="15"/>
      <c r="J15" s="15"/>
      <c r="K15" s="15"/>
      <c r="L15" s="15"/>
      <c r="M15" s="15"/>
      <c r="N15" s="15"/>
      <c r="O15" s="15"/>
      <c r="P15" s="15"/>
      <c r="Q15" s="15"/>
      <c r="R15" s="15"/>
      <c r="S15" s="15"/>
      <c r="T15" s="15"/>
      <c r="U15" s="15"/>
      <c r="V15" s="15"/>
      <c r="W15" s="15"/>
      <c r="X15" s="15"/>
      <c r="Y15" s="15"/>
      <c r="Z15" s="15"/>
    </row>
    <row r="16" spans="1:26" ht="16.5" customHeight="1">
      <c r="A16" s="15"/>
      <c r="B16" s="15"/>
      <c r="C16" s="15" t="s">
        <v>193</v>
      </c>
      <c r="D16" s="46"/>
      <c r="E16" s="44" t="s">
        <v>194</v>
      </c>
      <c r="F16" s="15" t="s">
        <v>195</v>
      </c>
      <c r="G16" s="15"/>
      <c r="H16" s="15"/>
      <c r="I16" s="15"/>
      <c r="J16" s="15"/>
      <c r="K16" s="15"/>
      <c r="L16" s="15"/>
      <c r="M16" s="15"/>
      <c r="N16" s="15"/>
      <c r="O16" s="15"/>
      <c r="P16" s="15"/>
      <c r="Q16" s="15"/>
      <c r="R16" s="15"/>
      <c r="S16" s="15"/>
      <c r="T16" s="15"/>
      <c r="U16" s="15"/>
      <c r="V16" s="15"/>
      <c r="W16" s="15"/>
      <c r="X16" s="15"/>
      <c r="Y16" s="15"/>
      <c r="Z16" s="15"/>
    </row>
    <row r="17" spans="1:26" ht="16.5" customHeight="1">
      <c r="A17" s="15"/>
      <c r="B17" s="15"/>
      <c r="C17" s="15" t="s">
        <v>196</v>
      </c>
      <c r="D17" s="15"/>
      <c r="E17" s="44" t="s">
        <v>197</v>
      </c>
      <c r="F17" s="15" t="s">
        <v>198</v>
      </c>
      <c r="G17" s="15"/>
      <c r="H17" s="15"/>
      <c r="I17" s="15"/>
      <c r="J17" s="15"/>
      <c r="K17" s="15"/>
      <c r="L17" s="15"/>
      <c r="M17" s="15"/>
      <c r="N17" s="15"/>
      <c r="O17" s="15"/>
      <c r="P17" s="15"/>
      <c r="Q17" s="15"/>
      <c r="R17" s="15"/>
      <c r="S17" s="15"/>
      <c r="T17" s="15"/>
      <c r="U17" s="15"/>
      <c r="V17" s="15"/>
      <c r="W17" s="15"/>
      <c r="X17" s="15"/>
      <c r="Y17" s="15"/>
      <c r="Z17" s="15"/>
    </row>
    <row r="18" spans="1:26" ht="16.5" customHeight="1">
      <c r="A18" s="47" t="s">
        <v>199</v>
      </c>
      <c r="B18" s="15"/>
      <c r="C18" s="15" t="s">
        <v>200</v>
      </c>
      <c r="D18" s="15"/>
      <c r="E18" s="44" t="s">
        <v>201</v>
      </c>
      <c r="F18" s="15"/>
      <c r="G18" s="15"/>
      <c r="H18" s="15"/>
      <c r="I18" s="15"/>
      <c r="J18" s="15"/>
      <c r="K18" s="15"/>
      <c r="L18" s="15"/>
      <c r="M18" s="15"/>
      <c r="N18" s="15"/>
      <c r="O18" s="15"/>
      <c r="P18" s="15"/>
      <c r="Q18" s="15"/>
      <c r="R18" s="15"/>
      <c r="S18" s="15"/>
      <c r="T18" s="15"/>
      <c r="U18" s="15"/>
      <c r="V18" s="15"/>
      <c r="W18" s="15"/>
      <c r="X18" s="15"/>
      <c r="Y18" s="15"/>
      <c r="Z18" s="15"/>
    </row>
    <row r="19" spans="1:26" ht="16.5" customHeight="1">
      <c r="A19" s="48" t="s">
        <v>202</v>
      </c>
      <c r="B19" s="15"/>
      <c r="C19" s="15" t="s">
        <v>203</v>
      </c>
      <c r="D19" s="15"/>
      <c r="E19" s="44" t="s">
        <v>204</v>
      </c>
      <c r="F19" s="15"/>
      <c r="G19" s="15"/>
      <c r="H19" s="15"/>
      <c r="I19" s="15"/>
      <c r="J19" s="15"/>
      <c r="K19" s="15"/>
      <c r="L19" s="15"/>
      <c r="M19" s="15"/>
      <c r="N19" s="15"/>
      <c r="O19" s="15"/>
      <c r="P19" s="15"/>
      <c r="Q19" s="15"/>
      <c r="R19" s="15"/>
      <c r="S19" s="15"/>
      <c r="T19" s="15"/>
      <c r="U19" s="15"/>
      <c r="V19" s="15"/>
      <c r="W19" s="15"/>
      <c r="X19" s="15"/>
      <c r="Y19" s="15"/>
      <c r="Z19" s="15"/>
    </row>
    <row r="20" spans="1:26" ht="16.5" customHeight="1">
      <c r="A20" s="48" t="s">
        <v>205</v>
      </c>
      <c r="B20" s="15"/>
      <c r="C20" s="15" t="s">
        <v>206</v>
      </c>
      <c r="D20" s="15"/>
      <c r="E20" s="44" t="s">
        <v>207</v>
      </c>
      <c r="F20" s="15"/>
      <c r="G20" s="15"/>
      <c r="H20" s="15"/>
      <c r="I20" s="15"/>
      <c r="J20" s="15"/>
      <c r="K20" s="15"/>
      <c r="L20" s="15"/>
      <c r="M20" s="15"/>
      <c r="N20" s="15"/>
      <c r="O20" s="15"/>
      <c r="P20" s="15"/>
      <c r="Q20" s="15"/>
      <c r="R20" s="15"/>
      <c r="S20" s="15"/>
      <c r="T20" s="15"/>
      <c r="U20" s="15"/>
      <c r="V20" s="15"/>
      <c r="W20" s="15"/>
      <c r="X20" s="15"/>
      <c r="Y20" s="15"/>
      <c r="Z20" s="15"/>
    </row>
    <row r="21" spans="1:26" ht="16.5" customHeight="1">
      <c r="A21" s="15"/>
      <c r="B21" s="15"/>
      <c r="C21" s="15" t="s">
        <v>208</v>
      </c>
      <c r="D21" s="15"/>
      <c r="E21" s="44" t="s">
        <v>209</v>
      </c>
      <c r="F21" s="15"/>
      <c r="G21" s="15"/>
      <c r="H21" s="15"/>
      <c r="I21" s="15"/>
      <c r="J21" s="15"/>
      <c r="K21" s="15"/>
      <c r="L21" s="15"/>
      <c r="M21" s="15"/>
      <c r="N21" s="15"/>
      <c r="O21" s="15"/>
      <c r="P21" s="15"/>
      <c r="Q21" s="15"/>
      <c r="R21" s="15"/>
      <c r="S21" s="15"/>
      <c r="T21" s="15"/>
      <c r="U21" s="15"/>
      <c r="V21" s="15"/>
      <c r="W21" s="15"/>
      <c r="X21" s="15"/>
      <c r="Y21" s="15"/>
      <c r="Z21" s="15"/>
    </row>
    <row r="22" spans="1:26" ht="16.5" customHeight="1">
      <c r="A22" s="15"/>
      <c r="B22" s="15"/>
      <c r="C22" s="15" t="s">
        <v>210</v>
      </c>
      <c r="D22" s="15"/>
      <c r="E22" s="44" t="s">
        <v>211</v>
      </c>
      <c r="F22" s="15"/>
      <c r="G22" s="15"/>
      <c r="H22" s="15"/>
      <c r="I22" s="15"/>
      <c r="J22" s="15"/>
      <c r="K22" s="15"/>
      <c r="L22" s="15"/>
      <c r="M22" s="15"/>
      <c r="N22" s="15"/>
      <c r="O22" s="15"/>
      <c r="P22" s="15"/>
      <c r="Q22" s="15"/>
      <c r="R22" s="15"/>
      <c r="S22" s="15"/>
      <c r="T22" s="15"/>
      <c r="U22" s="15"/>
      <c r="V22" s="15"/>
      <c r="W22" s="15"/>
      <c r="X22" s="15"/>
      <c r="Y22" s="15"/>
      <c r="Z22" s="15"/>
    </row>
    <row r="23" spans="1:26" ht="16.5" customHeight="1">
      <c r="A23" s="15"/>
      <c r="B23" s="15"/>
      <c r="C23" s="15" t="s">
        <v>212</v>
      </c>
      <c r="D23" s="15"/>
      <c r="E23" s="44" t="s">
        <v>213</v>
      </c>
      <c r="F23" s="15"/>
      <c r="G23" s="15"/>
      <c r="H23" s="15"/>
      <c r="I23" s="15"/>
      <c r="J23" s="15"/>
      <c r="K23" s="15"/>
      <c r="L23" s="15"/>
      <c r="M23" s="15"/>
      <c r="N23" s="15"/>
      <c r="O23" s="15"/>
      <c r="P23" s="15"/>
      <c r="Q23" s="15"/>
      <c r="R23" s="15"/>
      <c r="S23" s="15"/>
      <c r="T23" s="15"/>
      <c r="U23" s="15"/>
      <c r="V23" s="15"/>
      <c r="W23" s="15"/>
      <c r="X23" s="15"/>
      <c r="Y23" s="15"/>
      <c r="Z23" s="15"/>
    </row>
    <row r="24" spans="1:26" ht="16.5" customHeight="1">
      <c r="A24" s="15"/>
      <c r="B24" s="15"/>
      <c r="C24" s="15" t="s">
        <v>214</v>
      </c>
      <c r="D24" s="15"/>
      <c r="E24" s="44" t="s">
        <v>12</v>
      </c>
      <c r="F24" s="15"/>
      <c r="G24" s="15"/>
      <c r="H24" s="15"/>
      <c r="I24" s="15"/>
      <c r="J24" s="15"/>
      <c r="K24" s="15"/>
      <c r="L24" s="15"/>
      <c r="M24" s="15"/>
      <c r="N24" s="15"/>
      <c r="O24" s="15"/>
      <c r="P24" s="15"/>
      <c r="Q24" s="15"/>
      <c r="R24" s="15"/>
      <c r="S24" s="15"/>
      <c r="T24" s="15"/>
      <c r="U24" s="15"/>
      <c r="V24" s="15"/>
      <c r="W24" s="15"/>
      <c r="X24" s="15"/>
      <c r="Y24" s="15"/>
      <c r="Z24" s="15"/>
    </row>
    <row r="25" spans="1:26" ht="16.5" customHeight="1">
      <c r="A25" s="15"/>
      <c r="B25" s="15"/>
      <c r="C25" s="15"/>
      <c r="D25" s="15"/>
      <c r="E25" s="44" t="s">
        <v>215</v>
      </c>
      <c r="F25" s="15"/>
      <c r="G25" s="15"/>
      <c r="H25" s="15"/>
      <c r="I25" s="15"/>
      <c r="J25" s="15"/>
      <c r="K25" s="15"/>
      <c r="L25" s="15"/>
      <c r="M25" s="15"/>
      <c r="N25" s="15"/>
      <c r="O25" s="15"/>
      <c r="P25" s="15"/>
      <c r="Q25" s="15"/>
      <c r="R25" s="15"/>
      <c r="S25" s="15"/>
      <c r="T25" s="15"/>
      <c r="U25" s="15"/>
      <c r="V25" s="15"/>
      <c r="W25" s="15"/>
      <c r="X25" s="15"/>
      <c r="Y25" s="15"/>
      <c r="Z25" s="15"/>
    </row>
    <row r="26" spans="1:26" ht="16.5" customHeight="1">
      <c r="A26" s="15"/>
      <c r="B26" s="15" t="s">
        <v>216</v>
      </c>
      <c r="C26" s="15">
        <v>2018</v>
      </c>
      <c r="D26" s="15"/>
      <c r="E26" s="15"/>
      <c r="F26" s="15"/>
      <c r="G26" s="15"/>
      <c r="H26" s="15"/>
      <c r="I26" s="15"/>
      <c r="J26" s="15"/>
      <c r="K26" s="15"/>
      <c r="L26" s="15"/>
      <c r="M26" s="15"/>
      <c r="N26" s="15"/>
      <c r="O26" s="15"/>
      <c r="P26" s="15"/>
      <c r="Q26" s="15"/>
      <c r="R26" s="15"/>
      <c r="S26" s="15"/>
      <c r="T26" s="15"/>
      <c r="U26" s="15"/>
      <c r="V26" s="15"/>
      <c r="W26" s="15"/>
      <c r="X26" s="15"/>
      <c r="Y26" s="15"/>
      <c r="Z26" s="15"/>
    </row>
    <row r="27" spans="1:26" ht="16.5" customHeight="1">
      <c r="A27" s="15"/>
      <c r="B27" s="15"/>
      <c r="C27" s="15">
        <v>2019</v>
      </c>
      <c r="D27" s="15"/>
      <c r="E27" s="15"/>
      <c r="F27" s="15"/>
      <c r="G27" s="15"/>
      <c r="H27" s="15"/>
      <c r="I27" s="15"/>
      <c r="J27" s="15"/>
      <c r="K27" s="15"/>
      <c r="L27" s="15"/>
      <c r="M27" s="15"/>
      <c r="N27" s="15"/>
      <c r="O27" s="15"/>
      <c r="P27" s="15"/>
      <c r="Q27" s="15"/>
      <c r="R27" s="15"/>
      <c r="S27" s="15"/>
      <c r="T27" s="15"/>
      <c r="U27" s="15"/>
      <c r="V27" s="15"/>
      <c r="W27" s="15"/>
      <c r="X27" s="15"/>
      <c r="Y27" s="15"/>
      <c r="Z27" s="15"/>
    </row>
    <row r="28" spans="1:26" ht="16.5" customHeight="1">
      <c r="A28" s="15"/>
      <c r="B28" s="15"/>
      <c r="C28" s="15">
        <v>2020</v>
      </c>
      <c r="D28" s="15"/>
      <c r="E28" s="15"/>
      <c r="F28" s="15"/>
      <c r="G28" s="15"/>
      <c r="H28" s="15"/>
      <c r="I28" s="15"/>
      <c r="J28" s="15"/>
      <c r="K28" s="15"/>
      <c r="L28" s="15"/>
      <c r="M28" s="15"/>
      <c r="N28" s="15"/>
      <c r="O28" s="15"/>
      <c r="P28" s="15"/>
      <c r="Q28" s="15"/>
      <c r="R28" s="15"/>
      <c r="S28" s="15"/>
      <c r="T28" s="15"/>
      <c r="U28" s="15"/>
      <c r="V28" s="15"/>
      <c r="W28" s="15"/>
      <c r="X28" s="15"/>
      <c r="Y28" s="15"/>
      <c r="Z28" s="15"/>
    </row>
    <row r="29" spans="1:26" ht="16.5" customHeight="1">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6.5" customHeight="1">
      <c r="A30" s="15"/>
      <c r="B30" s="15" t="s">
        <v>217</v>
      </c>
      <c r="C30" s="15" t="s">
        <v>218</v>
      </c>
      <c r="D30" s="15"/>
      <c r="E30" s="15"/>
      <c r="F30" s="15"/>
      <c r="G30" s="15"/>
      <c r="H30" s="15"/>
      <c r="I30" s="15"/>
      <c r="J30" s="15"/>
      <c r="K30" s="15"/>
      <c r="L30" s="15"/>
      <c r="M30" s="15"/>
      <c r="N30" s="15"/>
      <c r="O30" s="15"/>
      <c r="P30" s="15"/>
      <c r="Q30" s="15"/>
      <c r="R30" s="15"/>
      <c r="S30" s="15"/>
      <c r="T30" s="15"/>
      <c r="U30" s="15"/>
      <c r="V30" s="15"/>
      <c r="W30" s="15"/>
      <c r="X30" s="15"/>
      <c r="Y30" s="15"/>
      <c r="Z30" s="15"/>
    </row>
    <row r="31" spans="1:26" ht="16.5" customHeight="1">
      <c r="A31" s="15"/>
      <c r="B31" s="15"/>
      <c r="C31" s="15" t="s">
        <v>219</v>
      </c>
      <c r="D31" s="15"/>
      <c r="E31" s="15"/>
      <c r="F31" s="15"/>
      <c r="G31" s="15"/>
      <c r="H31" s="15"/>
      <c r="I31" s="15"/>
      <c r="J31" s="15"/>
      <c r="K31" s="15"/>
      <c r="L31" s="15"/>
      <c r="M31" s="15"/>
      <c r="N31" s="15"/>
      <c r="O31" s="15"/>
      <c r="P31" s="15"/>
      <c r="Q31" s="15"/>
      <c r="R31" s="15"/>
      <c r="S31" s="15"/>
      <c r="T31" s="15"/>
      <c r="U31" s="15"/>
      <c r="V31" s="15"/>
      <c r="W31" s="15"/>
      <c r="X31" s="15"/>
      <c r="Y31" s="15"/>
      <c r="Z31" s="15"/>
    </row>
    <row r="32" spans="1:26" ht="16.5" customHeight="1">
      <c r="A32" s="15"/>
      <c r="B32" s="15"/>
      <c r="C32" s="15" t="s">
        <v>220</v>
      </c>
      <c r="D32" s="15"/>
      <c r="E32" s="15"/>
      <c r="F32" s="15"/>
      <c r="G32" s="15"/>
      <c r="H32" s="15"/>
      <c r="I32" s="15"/>
      <c r="J32" s="15"/>
      <c r="K32" s="15"/>
      <c r="L32" s="15"/>
      <c r="M32" s="15"/>
      <c r="N32" s="15"/>
      <c r="O32" s="15"/>
      <c r="P32" s="15"/>
      <c r="Q32" s="15"/>
      <c r="R32" s="15"/>
      <c r="S32" s="15"/>
      <c r="T32" s="15"/>
      <c r="U32" s="15"/>
      <c r="V32" s="15"/>
      <c r="W32" s="15"/>
      <c r="X32" s="15"/>
      <c r="Y32" s="15"/>
      <c r="Z32" s="15"/>
    </row>
    <row r="33" spans="1:26" ht="16.5" customHeight="1">
      <c r="A33" s="15"/>
      <c r="B33" s="15"/>
      <c r="C33" s="15" t="s">
        <v>221</v>
      </c>
      <c r="D33" s="15"/>
      <c r="E33" s="15"/>
      <c r="F33" s="15"/>
      <c r="G33" s="15"/>
      <c r="H33" s="15"/>
      <c r="I33" s="15"/>
      <c r="J33" s="15"/>
      <c r="K33" s="15"/>
      <c r="L33" s="15"/>
      <c r="M33" s="15"/>
      <c r="N33" s="15"/>
      <c r="O33" s="15"/>
      <c r="P33" s="15"/>
      <c r="Q33" s="15"/>
      <c r="R33" s="15"/>
      <c r="S33" s="15"/>
      <c r="T33" s="15"/>
      <c r="U33" s="15"/>
      <c r="V33" s="15"/>
      <c r="W33" s="15"/>
      <c r="X33" s="15"/>
      <c r="Y33" s="15"/>
      <c r="Z33" s="15"/>
    </row>
    <row r="34" spans="1:26" ht="16.5" customHeight="1">
      <c r="A34" s="15"/>
      <c r="B34" s="15"/>
      <c r="C34" s="15" t="s">
        <v>222</v>
      </c>
      <c r="D34" s="15"/>
      <c r="E34" s="15"/>
      <c r="F34" s="15"/>
      <c r="G34" s="15"/>
      <c r="H34" s="15"/>
      <c r="I34" s="15"/>
      <c r="J34" s="15"/>
      <c r="K34" s="15"/>
      <c r="L34" s="15"/>
      <c r="M34" s="15"/>
      <c r="N34" s="15"/>
      <c r="O34" s="15"/>
      <c r="P34" s="15"/>
      <c r="Q34" s="15"/>
      <c r="R34" s="15"/>
      <c r="S34" s="15"/>
      <c r="T34" s="15"/>
      <c r="U34" s="15"/>
      <c r="V34" s="15"/>
      <c r="W34" s="15"/>
      <c r="X34" s="15"/>
      <c r="Y34" s="15"/>
      <c r="Z34" s="15"/>
    </row>
    <row r="35" spans="1:26" ht="16.5" customHeight="1">
      <c r="A35" s="15"/>
      <c r="B35" s="15"/>
      <c r="C35" s="15" t="s">
        <v>223</v>
      </c>
      <c r="D35" s="15"/>
      <c r="E35" s="15"/>
      <c r="F35" s="15"/>
      <c r="G35" s="15"/>
      <c r="H35" s="15"/>
      <c r="I35" s="15"/>
      <c r="J35" s="15"/>
      <c r="K35" s="15"/>
      <c r="L35" s="15"/>
      <c r="M35" s="15"/>
      <c r="N35" s="15"/>
      <c r="O35" s="15"/>
      <c r="P35" s="15"/>
      <c r="Q35" s="15"/>
      <c r="R35" s="15"/>
      <c r="S35" s="15"/>
      <c r="T35" s="15"/>
      <c r="U35" s="15"/>
      <c r="V35" s="15"/>
      <c r="W35" s="15"/>
      <c r="X35" s="15"/>
      <c r="Y35" s="15"/>
      <c r="Z35" s="15"/>
    </row>
    <row r="36" spans="1:26" ht="16.5" customHeight="1">
      <c r="A36" s="15"/>
      <c r="B36" s="15"/>
      <c r="C36" s="15" t="s">
        <v>224</v>
      </c>
      <c r="D36" s="15"/>
      <c r="E36" s="15"/>
      <c r="F36" s="15"/>
      <c r="G36" s="15"/>
      <c r="H36" s="15"/>
      <c r="I36" s="15"/>
      <c r="J36" s="15"/>
      <c r="K36" s="15"/>
      <c r="L36" s="15"/>
      <c r="M36" s="15"/>
      <c r="N36" s="15"/>
      <c r="O36" s="15"/>
      <c r="P36" s="15"/>
      <c r="Q36" s="15"/>
      <c r="R36" s="15"/>
      <c r="S36" s="15"/>
      <c r="T36" s="15"/>
      <c r="U36" s="15"/>
      <c r="V36" s="15"/>
      <c r="W36" s="15"/>
      <c r="X36" s="15"/>
      <c r="Y36" s="15"/>
      <c r="Z36" s="15"/>
    </row>
    <row r="37" spans="1:26" ht="16.5" customHeight="1">
      <c r="A37" s="15"/>
      <c r="B37" s="15"/>
      <c r="C37" s="15" t="s">
        <v>225</v>
      </c>
      <c r="D37" s="15"/>
      <c r="E37" s="15"/>
      <c r="F37" s="15"/>
      <c r="G37" s="15"/>
      <c r="H37" s="15"/>
      <c r="I37" s="15"/>
      <c r="J37" s="15"/>
      <c r="K37" s="15"/>
      <c r="L37" s="15"/>
      <c r="M37" s="15"/>
      <c r="N37" s="15"/>
      <c r="O37" s="15"/>
      <c r="P37" s="15"/>
      <c r="Q37" s="15"/>
      <c r="R37" s="15"/>
      <c r="S37" s="15"/>
      <c r="T37" s="15"/>
      <c r="U37" s="15"/>
      <c r="V37" s="15"/>
      <c r="W37" s="15"/>
      <c r="X37" s="15"/>
      <c r="Y37" s="15"/>
      <c r="Z37" s="15"/>
    </row>
    <row r="38" spans="1:26" ht="16.5" customHeight="1">
      <c r="A38" s="15"/>
      <c r="B38" s="15"/>
      <c r="C38" s="15" t="s">
        <v>226</v>
      </c>
      <c r="D38" s="15"/>
      <c r="E38" s="15"/>
      <c r="F38" s="15"/>
      <c r="G38" s="15"/>
      <c r="H38" s="15"/>
      <c r="I38" s="15"/>
      <c r="J38" s="15"/>
      <c r="K38" s="15"/>
      <c r="L38" s="15"/>
      <c r="M38" s="15"/>
      <c r="N38" s="15"/>
      <c r="O38" s="15"/>
      <c r="P38" s="15"/>
      <c r="Q38" s="15"/>
      <c r="R38" s="15"/>
      <c r="S38" s="15"/>
      <c r="T38" s="15"/>
      <c r="U38" s="15"/>
      <c r="V38" s="15"/>
      <c r="W38" s="15"/>
      <c r="X38" s="15"/>
      <c r="Y38" s="15"/>
      <c r="Z38" s="15"/>
    </row>
    <row r="39" spans="1:26" ht="16.5" customHeight="1">
      <c r="A39" s="15"/>
      <c r="B39" s="15"/>
      <c r="C39" s="15" t="s">
        <v>227</v>
      </c>
      <c r="D39" s="15"/>
      <c r="E39" s="15"/>
      <c r="F39" s="15"/>
      <c r="G39" s="15"/>
      <c r="H39" s="15"/>
      <c r="I39" s="15"/>
      <c r="J39" s="15"/>
      <c r="K39" s="15"/>
      <c r="L39" s="15"/>
      <c r="M39" s="15"/>
      <c r="N39" s="15"/>
      <c r="O39" s="15"/>
      <c r="P39" s="15"/>
      <c r="Q39" s="15"/>
      <c r="R39" s="15"/>
      <c r="S39" s="15"/>
      <c r="T39" s="15"/>
      <c r="U39" s="15"/>
      <c r="V39" s="15"/>
      <c r="W39" s="15"/>
      <c r="X39" s="15"/>
      <c r="Y39" s="15"/>
      <c r="Z39" s="15"/>
    </row>
    <row r="40" spans="1:26" ht="16.5" customHeight="1">
      <c r="A40" s="15"/>
      <c r="B40" s="15"/>
      <c r="C40" s="15" t="s">
        <v>228</v>
      </c>
      <c r="D40" s="15"/>
      <c r="E40" s="15"/>
      <c r="F40" s="15"/>
      <c r="G40" s="15"/>
      <c r="H40" s="15"/>
      <c r="I40" s="15"/>
      <c r="J40" s="15"/>
      <c r="K40" s="15"/>
      <c r="L40" s="15"/>
      <c r="M40" s="15"/>
      <c r="N40" s="15"/>
      <c r="O40" s="15"/>
      <c r="P40" s="15"/>
      <c r="Q40" s="15"/>
      <c r="R40" s="15"/>
      <c r="S40" s="15"/>
      <c r="T40" s="15"/>
      <c r="U40" s="15"/>
      <c r="V40" s="15"/>
      <c r="W40" s="15"/>
      <c r="X40" s="15"/>
      <c r="Y40" s="15"/>
      <c r="Z40" s="15"/>
    </row>
    <row r="41" spans="1:26" ht="16.5" customHeight="1">
      <c r="A41" s="15"/>
      <c r="B41" s="15"/>
      <c r="C41" s="15" t="s">
        <v>229</v>
      </c>
      <c r="D41" s="15"/>
      <c r="E41" s="15"/>
      <c r="F41" s="15"/>
      <c r="G41" s="15"/>
      <c r="H41" s="15"/>
      <c r="I41" s="15"/>
      <c r="J41" s="15"/>
      <c r="K41" s="15"/>
      <c r="L41" s="15"/>
      <c r="M41" s="15"/>
      <c r="N41" s="15"/>
      <c r="O41" s="15"/>
      <c r="P41" s="15"/>
      <c r="Q41" s="15"/>
      <c r="R41" s="15"/>
      <c r="S41" s="15"/>
      <c r="T41" s="15"/>
      <c r="U41" s="15"/>
      <c r="V41" s="15"/>
      <c r="W41" s="15"/>
      <c r="X41" s="15"/>
      <c r="Y41" s="15"/>
      <c r="Z41" s="15"/>
    </row>
    <row r="42" spans="1:26" ht="16.5" customHeight="1">
      <c r="A42" s="15"/>
      <c r="B42" s="15"/>
      <c r="C42" s="15" t="s">
        <v>230</v>
      </c>
      <c r="D42" s="15"/>
      <c r="E42" s="15"/>
      <c r="F42" s="15"/>
      <c r="G42" s="15"/>
      <c r="H42" s="15"/>
      <c r="I42" s="15"/>
      <c r="J42" s="15"/>
      <c r="K42" s="15"/>
      <c r="L42" s="15"/>
      <c r="M42" s="15"/>
      <c r="N42" s="15"/>
      <c r="O42" s="15"/>
      <c r="P42" s="15"/>
      <c r="Q42" s="15"/>
      <c r="R42" s="15"/>
      <c r="S42" s="15"/>
      <c r="T42" s="15"/>
      <c r="U42" s="15"/>
      <c r="V42" s="15"/>
      <c r="W42" s="15"/>
      <c r="X42" s="15"/>
      <c r="Y42" s="15"/>
      <c r="Z42" s="15"/>
    </row>
    <row r="43" spans="1:26" ht="16.5" customHeight="1">
      <c r="A43" s="15"/>
      <c r="B43" s="15"/>
      <c r="C43" s="15" t="s">
        <v>231</v>
      </c>
      <c r="D43" s="15"/>
      <c r="E43" s="15"/>
      <c r="F43" s="15"/>
      <c r="G43" s="15"/>
      <c r="H43" s="15"/>
      <c r="I43" s="15"/>
      <c r="J43" s="15"/>
      <c r="K43" s="15"/>
      <c r="L43" s="15"/>
      <c r="M43" s="15"/>
      <c r="N43" s="15"/>
      <c r="O43" s="15"/>
      <c r="P43" s="15"/>
      <c r="Q43" s="15"/>
      <c r="R43" s="15"/>
      <c r="S43" s="15"/>
      <c r="T43" s="15"/>
      <c r="U43" s="15"/>
      <c r="V43" s="15"/>
      <c r="W43" s="15"/>
      <c r="X43" s="15"/>
      <c r="Y43" s="15"/>
      <c r="Z43" s="15"/>
    </row>
    <row r="44" spans="1:26" ht="16.5" customHeight="1">
      <c r="A44" s="15"/>
      <c r="B44" s="15"/>
      <c r="C44" s="15" t="s">
        <v>232</v>
      </c>
      <c r="D44" s="15"/>
      <c r="E44" s="15"/>
      <c r="F44" s="15"/>
      <c r="G44" s="15"/>
      <c r="H44" s="15"/>
      <c r="I44" s="15"/>
      <c r="J44" s="15"/>
      <c r="K44" s="15"/>
      <c r="L44" s="15"/>
      <c r="M44" s="15"/>
      <c r="N44" s="15"/>
      <c r="O44" s="15"/>
      <c r="P44" s="15"/>
      <c r="Q44" s="15"/>
      <c r="R44" s="15"/>
      <c r="S44" s="15"/>
      <c r="T44" s="15"/>
      <c r="U44" s="15"/>
      <c r="V44" s="15"/>
      <c r="W44" s="15"/>
      <c r="X44" s="15"/>
      <c r="Y44" s="15"/>
      <c r="Z44" s="15"/>
    </row>
    <row r="45" spans="1:26" ht="16.5" customHeight="1">
      <c r="A45" s="15"/>
      <c r="B45" s="15"/>
      <c r="C45" s="15" t="s">
        <v>233</v>
      </c>
      <c r="D45" s="15"/>
      <c r="E45" s="15"/>
      <c r="F45" s="15"/>
      <c r="G45" s="15"/>
      <c r="H45" s="15"/>
      <c r="I45" s="15"/>
      <c r="J45" s="15"/>
      <c r="K45" s="15"/>
      <c r="L45" s="15"/>
      <c r="M45" s="15"/>
      <c r="N45" s="15"/>
      <c r="O45" s="15"/>
      <c r="P45" s="15"/>
      <c r="Q45" s="15"/>
      <c r="R45" s="15"/>
      <c r="S45" s="15"/>
      <c r="T45" s="15"/>
      <c r="U45" s="15"/>
      <c r="V45" s="15"/>
      <c r="W45" s="15"/>
      <c r="X45" s="15"/>
      <c r="Y45" s="15"/>
      <c r="Z45" s="15"/>
    </row>
    <row r="46" spans="1:26" ht="16.5" customHeight="1">
      <c r="A46" s="15"/>
      <c r="B46" s="15"/>
      <c r="C46" s="15" t="s">
        <v>234</v>
      </c>
      <c r="D46" s="15"/>
      <c r="E46" s="15"/>
      <c r="F46" s="15"/>
      <c r="G46" s="15"/>
      <c r="H46" s="15"/>
      <c r="I46" s="15"/>
      <c r="J46" s="15"/>
      <c r="K46" s="15"/>
      <c r="L46" s="15"/>
      <c r="M46" s="15"/>
      <c r="N46" s="15"/>
      <c r="O46" s="15"/>
      <c r="P46" s="15"/>
      <c r="Q46" s="15"/>
      <c r="R46" s="15"/>
      <c r="S46" s="15"/>
      <c r="T46" s="15"/>
      <c r="U46" s="15"/>
      <c r="V46" s="15"/>
      <c r="W46" s="15"/>
      <c r="X46" s="15"/>
      <c r="Y46" s="15"/>
      <c r="Z46" s="15"/>
    </row>
    <row r="47" spans="1:26" ht="16.5" customHeight="1">
      <c r="A47" s="15"/>
      <c r="B47" s="15"/>
      <c r="C47" s="15" t="s">
        <v>235</v>
      </c>
      <c r="D47" s="15"/>
      <c r="E47" s="15"/>
      <c r="F47" s="15"/>
      <c r="G47" s="15"/>
      <c r="H47" s="15"/>
      <c r="I47" s="15"/>
      <c r="J47" s="15"/>
      <c r="K47" s="15"/>
      <c r="L47" s="15"/>
      <c r="M47" s="15"/>
      <c r="N47" s="15"/>
      <c r="O47" s="15"/>
      <c r="P47" s="15"/>
      <c r="Q47" s="15"/>
      <c r="R47" s="15"/>
      <c r="S47" s="15"/>
      <c r="T47" s="15"/>
      <c r="U47" s="15"/>
      <c r="V47" s="15"/>
      <c r="W47" s="15"/>
      <c r="X47" s="15"/>
      <c r="Y47" s="15"/>
      <c r="Z47" s="15"/>
    </row>
    <row r="48" spans="1:26" ht="16.5" customHeight="1">
      <c r="A48" s="15"/>
      <c r="B48" s="15"/>
      <c r="C48" s="15" t="s">
        <v>236</v>
      </c>
      <c r="D48" s="15"/>
      <c r="E48" s="15"/>
      <c r="F48" s="15"/>
      <c r="G48" s="15"/>
      <c r="H48" s="15"/>
      <c r="I48" s="15"/>
      <c r="J48" s="15"/>
      <c r="K48" s="15"/>
      <c r="L48" s="15"/>
      <c r="M48" s="15"/>
      <c r="N48" s="15"/>
      <c r="O48" s="15"/>
      <c r="P48" s="15"/>
      <c r="Q48" s="15"/>
      <c r="R48" s="15"/>
      <c r="S48" s="15"/>
      <c r="T48" s="15"/>
      <c r="U48" s="15"/>
      <c r="V48" s="15"/>
      <c r="W48" s="15"/>
      <c r="X48" s="15"/>
      <c r="Y48" s="15"/>
      <c r="Z48" s="15"/>
    </row>
    <row r="49" spans="1:26" ht="16.5" customHeight="1">
      <c r="A49" s="15"/>
      <c r="B49" s="15"/>
      <c r="C49" s="15" t="s">
        <v>237</v>
      </c>
      <c r="D49" s="15"/>
      <c r="E49" s="15"/>
      <c r="F49" s="15"/>
      <c r="G49" s="15"/>
      <c r="H49" s="15"/>
      <c r="I49" s="15"/>
      <c r="J49" s="15"/>
      <c r="K49" s="15"/>
      <c r="L49" s="15"/>
      <c r="M49" s="15"/>
      <c r="N49" s="15"/>
      <c r="O49" s="15"/>
      <c r="P49" s="15"/>
      <c r="Q49" s="15"/>
      <c r="R49" s="15"/>
      <c r="S49" s="15"/>
      <c r="T49" s="15"/>
      <c r="U49" s="15"/>
      <c r="V49" s="15"/>
      <c r="W49" s="15"/>
      <c r="X49" s="15"/>
      <c r="Y49" s="15"/>
      <c r="Z49" s="15"/>
    </row>
    <row r="50" spans="1:26" ht="16.5" customHeight="1">
      <c r="A50" s="15"/>
      <c r="B50" s="15"/>
      <c r="C50" s="15" t="s">
        <v>238</v>
      </c>
      <c r="D50" s="15"/>
      <c r="E50" s="15"/>
      <c r="F50" s="15"/>
      <c r="G50" s="15"/>
      <c r="H50" s="15"/>
      <c r="I50" s="15"/>
      <c r="J50" s="15"/>
      <c r="K50" s="15"/>
      <c r="L50" s="15"/>
      <c r="M50" s="15"/>
      <c r="N50" s="15"/>
      <c r="O50" s="15"/>
      <c r="P50" s="15"/>
      <c r="Q50" s="15"/>
      <c r="R50" s="15"/>
      <c r="S50" s="15"/>
      <c r="T50" s="15"/>
      <c r="U50" s="15"/>
      <c r="V50" s="15"/>
      <c r="W50" s="15"/>
      <c r="X50" s="15"/>
      <c r="Y50" s="15"/>
      <c r="Z50" s="15"/>
    </row>
    <row r="51" spans="1:26" ht="16.5" customHeight="1">
      <c r="A51" s="15"/>
      <c r="B51" s="15"/>
      <c r="C51" s="15" t="s">
        <v>239</v>
      </c>
      <c r="D51" s="15"/>
      <c r="E51" s="15"/>
      <c r="F51" s="15"/>
      <c r="G51" s="15"/>
      <c r="H51" s="15"/>
      <c r="I51" s="15"/>
      <c r="J51" s="15"/>
      <c r="K51" s="15"/>
      <c r="L51" s="15"/>
      <c r="M51" s="15"/>
      <c r="N51" s="15"/>
      <c r="O51" s="15"/>
      <c r="P51" s="15"/>
      <c r="Q51" s="15"/>
      <c r="R51" s="15"/>
      <c r="S51" s="15"/>
      <c r="T51" s="15"/>
      <c r="U51" s="15"/>
      <c r="V51" s="15"/>
      <c r="W51" s="15"/>
      <c r="X51" s="15"/>
      <c r="Y51" s="15"/>
      <c r="Z51" s="15"/>
    </row>
    <row r="52" spans="1:26" ht="16.5" customHeight="1">
      <c r="A52" s="15"/>
      <c r="B52" s="15"/>
      <c r="C52" s="15" t="s">
        <v>240</v>
      </c>
      <c r="D52" s="15"/>
      <c r="E52" s="15"/>
      <c r="F52" s="15"/>
      <c r="G52" s="15"/>
      <c r="H52" s="15"/>
      <c r="I52" s="15"/>
      <c r="J52" s="15"/>
      <c r="K52" s="15"/>
      <c r="L52" s="15"/>
      <c r="M52" s="15"/>
      <c r="N52" s="15"/>
      <c r="O52" s="15"/>
      <c r="P52" s="15"/>
      <c r="Q52" s="15"/>
      <c r="R52" s="15"/>
      <c r="S52" s="15"/>
      <c r="T52" s="15"/>
      <c r="U52" s="15"/>
      <c r="V52" s="15"/>
      <c r="W52" s="15"/>
      <c r="X52" s="15"/>
      <c r="Y52" s="15"/>
      <c r="Z52" s="15"/>
    </row>
    <row r="53" spans="1:26" ht="16.5" customHeight="1">
      <c r="A53" s="15"/>
      <c r="B53" s="15"/>
      <c r="C53" s="15" t="s">
        <v>241</v>
      </c>
      <c r="D53" s="15"/>
      <c r="E53" s="15"/>
      <c r="F53" s="15"/>
      <c r="G53" s="15"/>
      <c r="H53" s="15"/>
      <c r="I53" s="15"/>
      <c r="J53" s="15"/>
      <c r="K53" s="15"/>
      <c r="L53" s="15"/>
      <c r="M53" s="15"/>
      <c r="N53" s="15"/>
      <c r="O53" s="15"/>
      <c r="P53" s="15"/>
      <c r="Q53" s="15"/>
      <c r="R53" s="15"/>
      <c r="S53" s="15"/>
      <c r="T53" s="15"/>
      <c r="U53" s="15"/>
      <c r="V53" s="15"/>
      <c r="W53" s="15"/>
      <c r="X53" s="15"/>
      <c r="Y53" s="15"/>
      <c r="Z53" s="15"/>
    </row>
    <row r="54" spans="1:26" ht="16.5" customHeight="1">
      <c r="A54" s="15"/>
      <c r="B54" s="15"/>
      <c r="C54" s="15" t="s">
        <v>242</v>
      </c>
      <c r="D54" s="15"/>
      <c r="E54" s="15"/>
      <c r="F54" s="15"/>
      <c r="G54" s="15"/>
      <c r="H54" s="15"/>
      <c r="I54" s="15"/>
      <c r="J54" s="15"/>
      <c r="K54" s="15"/>
      <c r="L54" s="15"/>
      <c r="M54" s="15"/>
      <c r="N54" s="15"/>
      <c r="O54" s="15"/>
      <c r="P54" s="15"/>
      <c r="Q54" s="15"/>
      <c r="R54" s="15"/>
      <c r="S54" s="15"/>
      <c r="T54" s="15"/>
      <c r="U54" s="15"/>
      <c r="V54" s="15"/>
      <c r="W54" s="15"/>
      <c r="X54" s="15"/>
      <c r="Y54" s="15"/>
      <c r="Z54" s="15"/>
    </row>
    <row r="55" spans="1:26" ht="16.5" customHeight="1">
      <c r="A55" s="15"/>
      <c r="B55" s="15"/>
      <c r="C55" s="15" t="s">
        <v>243</v>
      </c>
      <c r="D55" s="15"/>
      <c r="E55" s="15"/>
      <c r="F55" s="15"/>
      <c r="G55" s="15"/>
      <c r="H55" s="15"/>
      <c r="I55" s="15"/>
      <c r="J55" s="15"/>
      <c r="K55" s="15"/>
      <c r="L55" s="15"/>
      <c r="M55" s="15"/>
      <c r="N55" s="15"/>
      <c r="O55" s="15"/>
      <c r="P55" s="15"/>
      <c r="Q55" s="15"/>
      <c r="R55" s="15"/>
      <c r="S55" s="15"/>
      <c r="T55" s="15"/>
      <c r="U55" s="15"/>
      <c r="V55" s="15"/>
      <c r="W55" s="15"/>
      <c r="X55" s="15"/>
      <c r="Y55" s="15"/>
      <c r="Z55" s="15"/>
    </row>
    <row r="56" spans="1:26" ht="16.5" customHeight="1">
      <c r="A56" s="15"/>
      <c r="B56" s="15"/>
      <c r="C56" s="15" t="s">
        <v>244</v>
      </c>
      <c r="D56" s="15"/>
      <c r="E56" s="15"/>
      <c r="F56" s="15"/>
      <c r="G56" s="15"/>
      <c r="H56" s="15"/>
      <c r="I56" s="15"/>
      <c r="J56" s="15"/>
      <c r="K56" s="15"/>
      <c r="L56" s="15"/>
      <c r="M56" s="15"/>
      <c r="N56" s="15"/>
      <c r="O56" s="15"/>
      <c r="P56" s="15"/>
      <c r="Q56" s="15"/>
      <c r="R56" s="15"/>
      <c r="S56" s="15"/>
      <c r="T56" s="15"/>
      <c r="U56" s="15"/>
      <c r="V56" s="15"/>
      <c r="W56" s="15"/>
      <c r="X56" s="15"/>
      <c r="Y56" s="15"/>
      <c r="Z56" s="15"/>
    </row>
    <row r="57" spans="1:26" ht="16.5" customHeight="1">
      <c r="A57" s="15"/>
      <c r="B57" s="15"/>
      <c r="C57" s="15" t="s">
        <v>245</v>
      </c>
      <c r="D57" s="15"/>
      <c r="E57" s="15"/>
      <c r="F57" s="15"/>
      <c r="G57" s="15"/>
      <c r="H57" s="15"/>
      <c r="I57" s="15"/>
      <c r="J57" s="15"/>
      <c r="K57" s="15"/>
      <c r="L57" s="15"/>
      <c r="M57" s="15"/>
      <c r="N57" s="15"/>
      <c r="O57" s="15"/>
      <c r="P57" s="15"/>
      <c r="Q57" s="15"/>
      <c r="R57" s="15"/>
      <c r="S57" s="15"/>
      <c r="T57" s="15"/>
      <c r="U57" s="15"/>
      <c r="V57" s="15"/>
      <c r="W57" s="15"/>
      <c r="X57" s="15"/>
      <c r="Y57" s="15"/>
      <c r="Z57" s="15"/>
    </row>
    <row r="58" spans="1:26" ht="16.5" customHeight="1">
      <c r="A58" s="15"/>
      <c r="B58" s="15"/>
      <c r="C58" s="15" t="s">
        <v>246</v>
      </c>
      <c r="D58" s="15"/>
      <c r="E58" s="15"/>
      <c r="F58" s="15"/>
      <c r="G58" s="15"/>
      <c r="H58" s="15"/>
      <c r="I58" s="15"/>
      <c r="J58" s="15"/>
      <c r="K58" s="15"/>
      <c r="L58" s="15"/>
      <c r="M58" s="15"/>
      <c r="N58" s="15"/>
      <c r="O58" s="15"/>
      <c r="P58" s="15"/>
      <c r="Q58" s="15"/>
      <c r="R58" s="15"/>
      <c r="S58" s="15"/>
      <c r="T58" s="15"/>
      <c r="U58" s="15"/>
      <c r="V58" s="15"/>
      <c r="W58" s="15"/>
      <c r="X58" s="15"/>
      <c r="Y58" s="15"/>
      <c r="Z58" s="15"/>
    </row>
    <row r="59" spans="1:26" ht="16.5"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6.5"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6.5"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6.5"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6.5"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6.5"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6.5"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6.5"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6.5"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6.5"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6.5"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6.5"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6.5"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6.5"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6.5"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6.5"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6.5"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6.5"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6.5"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6.5"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6.5"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6.5"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6.5"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6.5"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6.5"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6.5"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6.5"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6.5"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6.5"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6.5"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6.5"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6.5"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6.5"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6.5"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6.5"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6.5"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6.5"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6.5"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6.5"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6.5"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6.5"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6.5"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6.5"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6.5"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6.5"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6.5"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6.5"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6.5"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6.5"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6.5"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6.5"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6.5"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6.5"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6.5"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6.5"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6.5"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6.5"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6.5"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6.5"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6.5"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6.5"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6.5"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6.5"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6.5"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6.5"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6.5"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6.5"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6.5"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6.5"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6.5"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6.5"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6.5"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6.5"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6.5"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6.5"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6.5"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6.5"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6.5"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6.5"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6.5"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6.5"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6.5"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6.5"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6.5"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6.5"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6.5"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6.5"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6.5"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6.5"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6.5"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6.5"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6.5"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6.5"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6.5"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6.5"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6.5"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6.5"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6.5"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6.5"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6.5"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6.5"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6.5"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6.5"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6.5"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6.5"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6.5"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6.5"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6.5"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6.5"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6.5"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6.5"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6.5"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6.5"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6.5"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6.5"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6.5"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6.5"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6.5"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6.5"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6.5"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6.5"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6.5"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6.5"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6.5"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6.5"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6.5"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6.5"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6.5"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6.5"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6.5"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6.5"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6.5"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6.5"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6.5"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6.5"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6.5"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6.5"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6.5"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6.5"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6.5"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6.5"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6.5"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6.5"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6.5"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6.5"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6.5"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6.5"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6.5"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6.5"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6.5"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6.5"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6.5"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6.5"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6.5"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6.5"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6.5"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6.5"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6.5"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6.5"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6.5"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6.5"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6.5"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6.5"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6.5"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6.5"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6.5"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6.5"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6.5"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6.5"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6.5"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6.5"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6.5"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6.5"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6.5"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6.5"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6.5"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6.5"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6.5"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6.5"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6.5"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6.5"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6.5"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6.5"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6.5"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6.5"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6.5"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6.5"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6.5"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6.5"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6.5"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6.5"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6.5"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6.5"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6.5"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6.5"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6.5"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6.5"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6.5"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6.5"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6.5"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6.5"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6.5"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6.5"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6.5"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6.5"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6.5"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6.5"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6.5"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6.5"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6.5"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6.5"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6.5"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6.5"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6.5"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6.5"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6.5"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6.5"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6.5"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6.5"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6.5"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6.5"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6.5"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6.5"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6.5"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6.5"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6.5"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6.5"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6.5"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6.5"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6.5"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6.5"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6.5"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6.5"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6.5"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6.5"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6.5"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6.5"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6.5"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6.5"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6.5"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6.5"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6.5"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6.5"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6.5"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6.5"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6.5"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6.5"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6.5"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6.5"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6.5"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6.5"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6.5"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6.5"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6.5"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6.5"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6.5"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6.5"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6.5"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6.5"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6.5"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6.5"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6.5"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6.5"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6.5"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6.5"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6.5"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6.5"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6.5"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6.5"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6.5"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6.5"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6.5"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6.5"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6.5"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6.5"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6.5"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6.5"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6.5"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6.5"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6.5"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6.5"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6.5"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6.5"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6.5"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6.5"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6.5"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6.5"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6.5"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6.5"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6.5"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6.5"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6.5"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6.5"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6.5"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6.5"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6.5"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6.5"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6.5"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6.5"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6.5"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6.5"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6.5"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6.5"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6.5"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6.5"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6.5"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6.5"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6.5"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6.5"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6.5"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6.5"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6.5"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6.5"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6.5"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6.5"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6.5"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6.5"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6.5"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6.5"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6.5"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6.5"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6.5"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6.5"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6.5"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6.5"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6.5"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6.5"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6.5"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6.5"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6.5"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6.5"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6.5"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6.5"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6.5"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6.5"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6.5"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6.5"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6.5"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6.5"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6.5"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6.5"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6.5"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6.5"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6.5"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6.5"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6.5"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6.5"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6.5"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6.5"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6.5"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6.5"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6.5"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6.5"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6.5"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6.5"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6.5"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6.5"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6.5"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6.5"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6.5"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6.5"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6.5"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6.5"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6.5"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6.5"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6.5"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6.5"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6.5"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6.5"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6.5"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6.5"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6.5"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6.5"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6.5"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6.5"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6.5"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6.5"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6.5"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6.5"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6.5"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6.5"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6.5"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6.5"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6.5"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6.5"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6.5"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6.5"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6.5"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6.5"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6.5"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6.5"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6.5"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6.5"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6.5"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6.5"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6.5"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6.5"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6.5"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6.5"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6.5"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6.5"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6.5"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6.5"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6.5"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6.5"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6.5"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6.5"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6.5"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6.5"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6.5"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6.5"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6.5"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6.5"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6.5"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6.5"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6.5"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6.5"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6.5"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6.5"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6.5"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6.5"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6.5"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6.5"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6.5"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6.5"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6.5"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6.5"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6.5"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6.5"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6.5"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6.5"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6.5"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6.5"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6.5"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6.5"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6.5"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6.5"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6.5"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6.5"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6.5"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6.5"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6.5"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6.5"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6.5"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6.5"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6.5"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6.5"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6.5"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6.5"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6.5"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6.5"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6.5"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6.5"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6.5"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6.5"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6.5"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6.5"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6.5"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6.5"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6.5"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6.5"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6.5"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6.5"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6.5"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6.5"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6.5"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6.5"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6.5"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6.5"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6.5"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6.5"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6.5"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6.5"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6.5"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6.5"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6.5"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6.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6.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6.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6.5"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6.5"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6.5"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6.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6.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6.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6.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6.5"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6.5"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6.5"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6.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6.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6.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6.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6.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6.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6.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6.5"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6.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6.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6.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6.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6.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6.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6.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6.5"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6.5"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6.5"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6.5"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6.5"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6.5"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6.5"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6.5"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6.5"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6.5"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6.5"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6.5"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6.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6.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6.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6.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6.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6.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6.5"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6.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6.5"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6.5"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6.5"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6.5"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6.5"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6.5"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6.5"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6.5"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6.5"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6.5"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6.5"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6.5"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6.5"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6.5"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6.5"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6.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6.5"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6.5"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6.5"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6.5"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6.5"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6.5"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6.5"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6.5"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6.5"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6.5"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6.5"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6.5"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6.5"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6.5"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6.5"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6.5"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6.5"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6.5"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6.5"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6.5"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6.5"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6.5"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6.5"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6.5"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6.5"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6.5"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6.5"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6.5"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6.5"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6.5"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6.5"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6.5"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6.5"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6.5"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6.5"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6.5"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6.5"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6.5"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6.5"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6.5"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6.5"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6.5"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6.5"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6.5"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6.5"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6.5"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6.5"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6.5"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6.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6.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6.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6.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6.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6.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6.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6.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6.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6.5"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6.5"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6.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6.5"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6.5"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6.5"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6.5"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6.5"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6.5"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6.5"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6.5"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6.5"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6.5"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6.5"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6.5"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6.5"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6.5"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6.5"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6.5"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6.5"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6.5"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6.5"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6.5"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6.5"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6.5"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6.5"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6.5"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6.5"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6.5"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6.5"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6.5"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6.5"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6.5"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6.5"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6.5"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6.5"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6.5"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6.5"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6.5"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6.5"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6.5"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6.5"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6.5"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6.5"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6.5"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6.5"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6.5"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6.5"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6.5"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6.5"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6.5"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6.5"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6.5"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6.5"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6.5"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6.5"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6.5"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6.5"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6.5"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6.5"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6.5"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6.5"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6.5"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6.5"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6.5"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6.5"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6.5"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6.5"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6.5"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6.5"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6.5"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6.5"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6.5"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6.5"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6.5"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6.5"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6.5"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6.5"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6.5"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6.5"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6.5"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6.5"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6.5"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6.5"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6.5"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6.5"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6.5"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6.5"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6.5"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6.5"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6.5"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6.5"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6.5"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6.5"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6.5"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6.5"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6.5"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6.5"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6.5"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6.5"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6.5"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6.5"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6.5"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6.5"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6.5"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6.5"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6.5"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6.5"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6.5"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6.5"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6.5"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6.5"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6.5"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6.5"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6.5"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6.5"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6.5"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6.5"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6.5"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6.5"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6.5"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6.5"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6.5"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6.5"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6.5"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6.5"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6.5"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6.5"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6.5"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6.5"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6.5"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6.5"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6.5"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6.5"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6.5"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6.5"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6.5"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6.5"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6.5"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6.5"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6.5"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6.5"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6.5"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6.5"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6.5"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6.5"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6.5"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6.5"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6.5"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6.5"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6.5"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6.5"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6.5"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6.5"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6.5"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6.5"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6.5"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6.5"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6.5"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6.5"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6.5"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6.5"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6.5"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6.5"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6.5"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6.5"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6.5"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6.5"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6.5"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6.5"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6.5"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6.5"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6.5"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6.5"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6.5"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6.5"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6.5"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6.5"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6.5"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6.5"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6.5"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6.5"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6.5"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6.5"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6.5"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6.5"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6.5"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6.5"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6.5"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6.5"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6.5"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6.5"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6.5"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6.5"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6.5"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6.5"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6.5"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6.5"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6.5"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6.5"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6.5"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6.5"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6.5"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6.5"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6.5"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6.5"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6.5"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6.5"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6.5"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6.5"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6.5"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6.5"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6.5"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6.5"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6.5"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6.5"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6.5"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6.5"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6.5"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6.5"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6.5"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6.5"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6.5"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6.5"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6.5"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6.5"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6.5"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6.5"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6.5"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6.5"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6.5"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6.5"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6.5"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6.5"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6.5"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6.5"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6.5"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6.5"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6.5"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6.5"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6.5"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6.5"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6.5"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6.5"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6.5"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6.5"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6.5"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6.5"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6.5"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6.5"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6.5"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6.5"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6.5"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6.5"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6.5"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6.5"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6.5"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6.5"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6.5"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6.5"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6.5"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6.5"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6.5"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6.5"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6.5"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6.5"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6.5"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6.5"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6.5"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6.5"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6.5"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6.5"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6.5"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6.5"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6.5"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6.5"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6.5"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6.5"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6.5"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6.5"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6.5"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6.5"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6.5"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6.5"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6.5"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6.5"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6.5"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6.5"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6.5"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6.5"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6.5"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6.5"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6.5"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6.5"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6.5"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6.5"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6.5"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6.5"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6.5"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6.5"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6.5"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6.5"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6.5"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6.5"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6.5"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6.5"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6.5"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6.5"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6.5"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6.5"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6.5"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6.5"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6.5"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6.5"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6.5"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6.5"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6.5"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6.5"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6.5"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6.5"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6.5"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6.5"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6.5"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6.5"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6.5"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6.5"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6.5"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6.5"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6.5"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6.5"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6.5"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6.5"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6.5"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6.5"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6.5"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6.5"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6.5"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6.5"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6.5"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6.5"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6.5"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6.5"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6.5"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6.5"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6.5"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MARPAD</dc:creator>
  <cp:lastModifiedBy>NATLOP</cp:lastModifiedBy>
  <cp:lastPrinted>2018-08-27T15:45:47Z</cp:lastPrinted>
  <dcterms:created xsi:type="dcterms:W3CDTF">2018-11-21T14:34:12Z</dcterms:created>
  <dcterms:modified xsi:type="dcterms:W3CDTF">2019-02-27T22:19:00Z</dcterms:modified>
</cp:coreProperties>
</file>