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LOP\Desktop\INDICADORES\CIERRE 2017\1. Publicados\Bienes\"/>
    </mc:Choice>
  </mc:AlternateContent>
  <bookViews>
    <workbookView xWindow="0" yWindow="0" windowWidth="23970" windowHeight="9570"/>
  </bookViews>
  <sheets>
    <sheet name="GBS-01 Consumo de Papelería" sheetId="3" r:id="rId1"/>
    <sheet name="GBS-02 Bienes depreciados 2017" sheetId="6" r:id="rId2"/>
    <sheet name="GBS-03 Bienes Consumibles 2017" sheetId="9" r:id="rId3"/>
    <sheet name="GBS-04 Perdidas-faltantes 2017" sheetId="12" r:id="rId4"/>
  </sheets>
  <externalReferences>
    <externalReference r:id="rId5"/>
  </externalReferences>
  <calcPr calcId="162913" iterateDelta="1E-4"/>
</workbook>
</file>

<file path=xl/calcChain.xml><?xml version="1.0" encoding="utf-8"?>
<calcChain xmlns="http://schemas.openxmlformats.org/spreadsheetml/2006/main">
  <c r="I25" i="3" l="1"/>
  <c r="O26" i="12" l="1"/>
  <c r="P26" i="12" s="1"/>
  <c r="M25" i="12"/>
  <c r="L25" i="12"/>
  <c r="K25" i="12"/>
  <c r="J25" i="12"/>
  <c r="I25" i="12"/>
  <c r="H25" i="12"/>
  <c r="G25" i="12"/>
  <c r="F25" i="12"/>
  <c r="E25" i="12"/>
  <c r="D25" i="12"/>
  <c r="C25" i="12"/>
  <c r="P24" i="12"/>
  <c r="O24" i="12"/>
  <c r="P23" i="12"/>
  <c r="O23" i="12"/>
  <c r="P22" i="12"/>
  <c r="O22" i="12"/>
  <c r="P21" i="12"/>
  <c r="O21" i="12"/>
  <c r="P20" i="12"/>
  <c r="O20" i="12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M23" i="9"/>
  <c r="L23" i="9"/>
  <c r="K23" i="9"/>
  <c r="J23" i="9"/>
  <c r="I23" i="9"/>
  <c r="H23" i="9"/>
  <c r="G23" i="9"/>
  <c r="F23" i="9"/>
  <c r="E23" i="9"/>
  <c r="D23" i="9"/>
  <c r="C23" i="9"/>
  <c r="P22" i="9"/>
  <c r="O22" i="9"/>
  <c r="P21" i="9"/>
  <c r="O21" i="9"/>
  <c r="P20" i="9"/>
  <c r="O20" i="9"/>
  <c r="L24" i="6"/>
  <c r="I24" i="6"/>
  <c r="F24" i="6"/>
  <c r="C24" i="6"/>
  <c r="L23" i="6"/>
  <c r="I23" i="6"/>
  <c r="F23" i="6"/>
  <c r="C23" i="6"/>
  <c r="P22" i="6"/>
  <c r="O22" i="6"/>
  <c r="U21" i="6"/>
  <c r="T21" i="6"/>
  <c r="S21" i="6"/>
  <c r="R21" i="6"/>
  <c r="P21" i="6"/>
  <c r="O21" i="6"/>
  <c r="P20" i="6"/>
  <c r="N26" i="3"/>
  <c r="M26" i="3"/>
  <c r="L26" i="3"/>
  <c r="K26" i="3"/>
  <c r="J26" i="3"/>
  <c r="I26" i="3"/>
  <c r="E26" i="3"/>
  <c r="D26" i="3"/>
  <c r="N25" i="3"/>
  <c r="M25" i="3"/>
  <c r="L25" i="3"/>
  <c r="K25" i="3"/>
  <c r="J25" i="3"/>
  <c r="F25" i="3"/>
  <c r="D25" i="3"/>
  <c r="N24" i="3"/>
  <c r="M24" i="3"/>
  <c r="L24" i="3"/>
  <c r="K24" i="3"/>
  <c r="J24" i="3"/>
  <c r="I24" i="3"/>
  <c r="G24" i="3"/>
  <c r="F24" i="3"/>
  <c r="D24" i="3"/>
  <c r="P23" i="3"/>
  <c r="O23" i="3"/>
  <c r="H26" i="3"/>
  <c r="G25" i="3"/>
  <c r="E25" i="3"/>
  <c r="C24" i="3"/>
  <c r="P21" i="3"/>
  <c r="O20" i="3"/>
  <c r="P23" i="9" l="1"/>
  <c r="O24" i="6"/>
  <c r="P24" i="6"/>
  <c r="C26" i="3"/>
  <c r="G26" i="3"/>
  <c r="P24" i="9"/>
  <c r="O23" i="6"/>
  <c r="O24" i="9"/>
  <c r="O23" i="9"/>
  <c r="H24" i="3"/>
  <c r="C25" i="3"/>
  <c r="E24" i="3"/>
  <c r="P23" i="6"/>
  <c r="H25" i="3"/>
  <c r="O25" i="12"/>
  <c r="O22" i="3"/>
  <c r="O26" i="3" s="1"/>
  <c r="P22" i="3"/>
  <c r="P26" i="3" s="1"/>
  <c r="F26" i="3"/>
  <c r="O25" i="3" l="1"/>
  <c r="P24" i="3"/>
  <c r="P25" i="3"/>
  <c r="P25" i="12"/>
  <c r="O24" i="3"/>
</calcChain>
</file>

<file path=xl/sharedStrings.xml><?xml version="1.0" encoding="utf-8"?>
<sst xmlns="http://schemas.openxmlformats.org/spreadsheetml/2006/main" count="306" uniqueCount="122">
  <si>
    <t>CONTROL, EVALUACIÓN Y SEGUIMIENTO</t>
  </si>
  <si>
    <t>Código: 2EM-CES-F-04</t>
  </si>
  <si>
    <t>Fecha: 18/06/2015</t>
  </si>
  <si>
    <t>HOJA DE VIDA DEL INDICADOR</t>
  </si>
  <si>
    <t>Versión: 1</t>
  </si>
  <si>
    <t>DEFINICIÓN DEL INDICADOR</t>
  </si>
  <si>
    <t>Nombre del Indicador</t>
  </si>
  <si>
    <t>Variación del Consumo promedio de papel para impresión por dependencia y de la entidad</t>
  </si>
  <si>
    <t>Tipo de indicador</t>
  </si>
  <si>
    <t>EFICIENCIA</t>
  </si>
  <si>
    <t>Proyecto Asociado</t>
  </si>
  <si>
    <t>Proceso Asociado</t>
  </si>
  <si>
    <t>Gestión Bienes, Servicios e Infraest</t>
  </si>
  <si>
    <t>Objetivo del indicador</t>
  </si>
  <si>
    <t>hacer seguimiento a la variación del consumo promedio de papel para impresión dentro de la entidad.</t>
  </si>
  <si>
    <t>Unidad de medida</t>
  </si>
  <si>
    <t>RESMAS</t>
  </si>
  <si>
    <t>Fórmula para su Cálculo</t>
  </si>
  <si>
    <t>(Consumo promedio por dependencia y por entidad presente periodo - Consumo promedio por dependencia y por entidad periodo anterior) / Consumo promedio por dependencia y por entidad periodo anterior</t>
  </si>
  <si>
    <t>Periodicidad / Fechas de medición</t>
  </si>
  <si>
    <t>TRIMESTRAL</t>
  </si>
  <si>
    <t>Fuente de los datos</t>
  </si>
  <si>
    <t>reporte de inventarios</t>
  </si>
  <si>
    <t>Meta</t>
  </si>
  <si>
    <t>Determinar el consumo adecuado, razonable y racional de papel para impresión.</t>
  </si>
  <si>
    <t>Variables del Producto</t>
  </si>
  <si>
    <t>* Consumo promedio por dependencia y por entidad periodo anterior
* Consumo promedio por dependencia y por entidad presente periodo</t>
  </si>
  <si>
    <t>Producto del Indicador</t>
  </si>
  <si>
    <t>Consumo racional de papel para impresión</t>
  </si>
  <si>
    <t>Responsable del indicador (Nombre y cargo)</t>
  </si>
  <si>
    <t>Diligenció  (Nombre y Cargo)</t>
  </si>
  <si>
    <t>Miriam Rosalba Peña Suarez</t>
  </si>
  <si>
    <t>Almacenista</t>
  </si>
  <si>
    <t>SEGUIMIENTO AL INDICADOR</t>
  </si>
  <si>
    <t>AÑO</t>
  </si>
  <si>
    <t>VARIABLES</t>
  </si>
  <si>
    <t>Ene.</t>
  </si>
  <si>
    <t>Feb.</t>
  </si>
  <si>
    <t>Mar.</t>
  </si>
  <si>
    <t>Abr.</t>
  </si>
  <si>
    <t>May.</t>
  </si>
  <si>
    <t>Jun.</t>
  </si>
  <si>
    <t>Jul</t>
  </si>
  <si>
    <t>Agos</t>
  </si>
  <si>
    <t>Sept</t>
  </si>
  <si>
    <t>Oct</t>
  </si>
  <si>
    <t>Nov</t>
  </si>
  <si>
    <t>Dic</t>
  </si>
  <si>
    <t xml:space="preserve"> TOTAL ANUAL</t>
  </si>
  <si>
    <t>PROMEDIO MENSUAL</t>
  </si>
  <si>
    <t>Número de sedes</t>
  </si>
  <si>
    <t>Número de dependencias</t>
  </si>
  <si>
    <t>Consumo mensual de papel para impresión</t>
  </si>
  <si>
    <t>Consumo de papel vigencia anterior</t>
  </si>
  <si>
    <t>Consumo mensual promedio de papel para impresión por sedes</t>
  </si>
  <si>
    <t>Consumo mensual promedio de papel para impresión por dependencia</t>
  </si>
  <si>
    <t>Variación anual en el Consumo promedo de papel</t>
  </si>
  <si>
    <t>ANÁLISIS DE DATOS</t>
  </si>
  <si>
    <t>ACCIÓN DE MEJORAMIENTO</t>
  </si>
  <si>
    <t>Acción Correctiva</t>
  </si>
  <si>
    <t>Acción Preventiva</t>
  </si>
  <si>
    <t>Oportunidad de Mejora</t>
  </si>
  <si>
    <t>X</t>
  </si>
  <si>
    <t>No requiere acción</t>
  </si>
  <si>
    <t>No. De la Acción</t>
  </si>
  <si>
    <t>Responsable del seguimiento y análisis del indicador</t>
  </si>
  <si>
    <t>Fecha de Corte</t>
  </si>
  <si>
    <t>Fecha Diligenciamiento</t>
  </si>
  <si>
    <t>Código Indicador</t>
  </si>
  <si>
    <t>6AP-GBS-IND-01</t>
  </si>
  <si>
    <t>998 - Fortalecimiento de la gestión institucional, comunicaciones  y servicio al ciudadano</t>
  </si>
  <si>
    <t>Liliana Valencia Mejía</t>
  </si>
  <si>
    <t>Miriam Rosalba Peña Suárez</t>
  </si>
  <si>
    <t>Subdirectora Administrativa y Financiera</t>
  </si>
  <si>
    <t>dic</t>
  </si>
  <si>
    <t>Variación Número de bienes completamente depreciados</t>
  </si>
  <si>
    <t>EFICACIA</t>
  </si>
  <si>
    <t>hacer control de los bienes con depreciación total.</t>
  </si>
  <si>
    <t>BIENES</t>
  </si>
  <si>
    <t>(Número de bienes completamente depreciados en el presente periodo - Número de bienes completamente depreciados en el periodo anterior) / Número de bienes completamente depreciados en el periodo anterior</t>
  </si>
  <si>
    <t>Tener identificados el 100% de los bienes que contablemente se encuentran completamente depreciados</t>
  </si>
  <si>
    <t>* Número de bienes completamente depreciados en el presente periodo
* Número de bienes completamente depreciados en el periodo anterior</t>
  </si>
  <si>
    <t>Bienes del IDARTES completamente depreciados</t>
  </si>
  <si>
    <t xml:space="preserve"> TOTAL</t>
  </si>
  <si>
    <t>PROMEDIO</t>
  </si>
  <si>
    <t>Número total de bienes depreciables</t>
  </si>
  <si>
    <t>Número total de bienes depreciados vigencia</t>
  </si>
  <si>
    <t>Número total de bienes depreciados vigencia anterior</t>
  </si>
  <si>
    <t>porcentaje de bienes depreciados</t>
  </si>
  <si>
    <t>Variación entre vigencias</t>
  </si>
  <si>
    <t>7AP-GBS-IND-02</t>
  </si>
  <si>
    <t>Valor consumo total de bienes consumibles por dependencia y de la entidad</t>
  </si>
  <si>
    <t>hacer control de los bienes consumibles.</t>
  </si>
  <si>
    <t>PESOS</t>
  </si>
  <si>
    <r>
      <rPr>
        <sz val="12"/>
        <color theme="1"/>
        <rFont val="Liberation Sans"/>
        <family val="2"/>
      </rPr>
      <t>(Valor del consumo total por dependencia y de la entidad en el presente periodo - Valor del consumo total por dependencia y de la entidad en el periodo anterior) / Valor del consumo total por dependencia y de la entidad en el periodo anterior</t>
    </r>
  </si>
  <si>
    <t xml:space="preserve"> reporte de inventarios</t>
  </si>
  <si>
    <t>Determinar el consumo de bienes consumibles de la entidad y de cada dependencia con el objetivo de estandarizarlo y racionalizarlo</t>
  </si>
  <si>
    <t>* Valor consumo total por dependencia y de la entidad en el presente periodo
* Valor consumo total por dependencia y de la entidad en el periodo anterior</t>
  </si>
  <si>
    <t>Consumo racional de bienes consumibles por dependencia y en la entidad</t>
  </si>
  <si>
    <t>Valor total de bienes consumibles</t>
  </si>
  <si>
    <t>Valor consumo total de bienes vigencia anterior</t>
  </si>
  <si>
    <t>Valor consumo total de bienes por dependencia</t>
  </si>
  <si>
    <t>Variación de consumo entre vigencias</t>
  </si>
  <si>
    <t>7AP-GBS-IND-03</t>
  </si>
  <si>
    <t>Variación de perdidas o faltantes de bienes</t>
  </si>
  <si>
    <t>hacer control de perdidas por causas diferentes a mermas.</t>
  </si>
  <si>
    <t>(Valor de perdidas o faltantes de bienes en el presente periodo - Valor de perdidas o faltantes de bienes en el periodo anterior) / Valor de perdidas o faltantes de bienes en el periodo anterior</t>
  </si>
  <si>
    <t>Determinar el valor de las perdidas con el objetivo de diseñar estrategias que las minimicen</t>
  </si>
  <si>
    <t>* Valor de perdidas o faltantes de bienes en el presente periodo
* Valor de perdidas o faltantes de bienes en el periodo anterior</t>
  </si>
  <si>
    <t>Inventarios con el mínimo de perdidas</t>
  </si>
  <si>
    <t>Mermas en bienes consumibles</t>
  </si>
  <si>
    <t>Perdidas o faltantes de bienes consumibles</t>
  </si>
  <si>
    <t>Valor de bienes no consumibles</t>
  </si>
  <si>
    <t>Perdidas o faltantes de bienes NO consumibles</t>
  </si>
  <si>
    <t>valor total de perdidas o faltantes</t>
  </si>
  <si>
    <t>Perdidas vigencia anterior</t>
  </si>
  <si>
    <t>Variación de perdidas entre vigencias</t>
  </si>
  <si>
    <t>7AP-GBS-IND-04</t>
  </si>
  <si>
    <t>En la Entidad no se presenta pérdidas por mermas en los consumibles por cuanto los contratos que se manejan para este tipo de elementos se maneja bajo la modalidad de suministro; lo que significa que se solicito lo previsto para consumir en el mes respectivo.</t>
  </si>
  <si>
    <t>La variación de los bienes depreciables está directamente relacionado con la adquisición de bienes devolutivos en cada trimestre.  Con respecto a los bienes depreciados en la vigencia, también tiene relación con la adquisición de los devolutivos que entran al servicio e inician su proceso de depreciación.</t>
  </si>
  <si>
    <t>Las variciones en este indicador se presentan por los consumos de material de ferretería, papelería, insumos de aseo y cafetería, libros y material pedagógico.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</si>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</sst>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%"/>
    <numFmt numFmtId="165" formatCode="dd/mm/yy"/>
    <numFmt numFmtId="166" formatCode="[$$-240A]#,##0.00;[Red]&quot;(&quot;[$$-240A]#,##0.00&quot;)&quot;"/>
    <numFmt numFmtId="170" formatCode="0.0"/>
  </numFmts>
  <fonts count="24">
    <font>
      <sz val="11"/>
      <color theme="1"/>
      <name val="Liberation Sans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b/>
      <sz val="14"/>
      <color theme="1"/>
      <name val="Arial1"/>
    </font>
    <font>
      <sz val="14"/>
      <color theme="1"/>
      <name val="Arial11"/>
    </font>
    <font>
      <b/>
      <sz val="11"/>
      <color theme="1"/>
      <name val="Liberation Sans"/>
      <family val="2"/>
    </font>
    <font>
      <sz val="11"/>
      <color theme="1"/>
      <name val="Arial1"/>
    </font>
    <font>
      <b/>
      <sz val="11"/>
      <color rgb="FF000000"/>
      <name val="Arial1"/>
    </font>
    <font>
      <b/>
      <sz val="11"/>
      <color rgb="FF000000"/>
      <name val="Liberation Sans"/>
      <family val="2"/>
    </font>
    <font>
      <b/>
      <sz val="10"/>
      <color rgb="FF000000"/>
      <name val="Arial1"/>
    </font>
    <font>
      <sz val="11"/>
      <color rgb="FFFFFFFF"/>
      <name val="Liberation Sans"/>
      <family val="2"/>
    </font>
    <font>
      <sz val="10"/>
      <color rgb="FF000000"/>
      <name val="Arial"/>
      <family val="2"/>
    </font>
    <font>
      <sz val="12"/>
      <color theme="1"/>
      <name val="Arial1"/>
    </font>
    <font>
      <sz val="12"/>
      <color theme="1"/>
      <name val="Liberation Sans"/>
      <family val="2"/>
    </font>
    <font>
      <sz val="8"/>
      <color theme="1"/>
      <name val="Arial"/>
      <family val="2"/>
    </font>
    <font>
      <sz val="8"/>
      <color theme="1"/>
      <name val="Microsoft Sans Serif"/>
      <family val="2"/>
    </font>
    <font>
      <sz val="8"/>
      <color rgb="FF000000"/>
      <name val="Arial1"/>
    </font>
    <font>
      <sz val="8"/>
      <color rgb="FF000000"/>
      <name val="Liberation Sans"/>
      <family val="2"/>
    </font>
    <font>
      <sz val="8"/>
      <color theme="1"/>
      <name val="Liberation Sans"/>
      <family val="2"/>
    </font>
    <font>
      <sz val="8"/>
      <color rgb="FF000000"/>
      <name val="Microsoft Sans Serif"/>
      <family val="2"/>
    </font>
    <font>
      <b/>
      <sz val="11"/>
      <name val="Arial1"/>
    </font>
    <font>
      <b/>
      <sz val="10"/>
      <name val="Arial1"/>
    </font>
    <font>
      <b/>
      <sz val="11"/>
      <name val="Liberatio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CCCC"/>
        <bgColor rgb="FFCCCCCC"/>
      </patternFill>
    </fill>
    <fill>
      <patternFill patternType="solid">
        <fgColor rgb="FF83CAFF"/>
        <bgColor rgb="FF83CAFF"/>
      </patternFill>
    </fill>
    <fill>
      <patternFill patternType="solid">
        <fgColor rgb="FF93CDDD"/>
        <bgColor rgb="FF93CDD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1" fillId="0" borderId="0"/>
    <xf numFmtId="9" fontId="1" fillId="0" borderId="0"/>
    <xf numFmtId="0" fontId="3" fillId="0" borderId="0"/>
    <xf numFmtId="166" fontId="3" fillId="0" borderId="0"/>
  </cellStyleXfs>
  <cellXfs count="73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1" fillId="0" borderId="1" xfId="4" applyFont="1" applyFill="1" applyBorder="1" applyAlignment="1" applyProtection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3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23" fillId="0" borderId="1" xfId="0" applyNumberFormat="1" applyFont="1" applyFill="1" applyBorder="1" applyAlignment="1">
      <alignment horizontal="center" vertical="center"/>
    </xf>
  </cellXfs>
  <cellStyles count="7">
    <cellStyle name="Heading" xfId="1"/>
    <cellStyle name="Heading1" xfId="2"/>
    <cellStyle name="Normal" xfId="0" builtinId="0" customBuiltin="1"/>
    <cellStyle name="Normal 2" xfId="3"/>
    <cellStyle name="Porcentual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s-CO"/>
              <a:t>Número de Bienes del Idartes Totalmente Depreciados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'GBS-02 Bienes depreciados 2017'!$R$21:$U$21</c:f>
              <c:numCache>
                <c:formatCode>General</c:formatCode>
                <c:ptCount val="4"/>
                <c:pt idx="0">
                  <c:v>3685</c:v>
                </c:pt>
                <c:pt idx="1">
                  <c:v>3955</c:v>
                </c:pt>
                <c:pt idx="2">
                  <c:v>3883</c:v>
                </c:pt>
                <c:pt idx="3">
                  <c:v>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3-45F0-B459-329505F2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90208"/>
        <c:axId val="445189880"/>
      </c:barChart>
      <c:valAx>
        <c:axId val="44518988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s-CO"/>
                  <a:t>Cantidad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s-CO"/>
          </a:p>
        </c:txPr>
        <c:crossAx val="445190208"/>
        <c:crossesAt val="0"/>
        <c:crossBetween val="between"/>
      </c:valAx>
      <c:catAx>
        <c:axId val="4451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s-CO"/>
                  <a:t>Enero-Marzo Abril-Junio Julio-Sept iembre Octubre-Diciembre</a:t>
                </a:r>
              </a:p>
            </c:rich>
          </c:tx>
          <c:layout>
            <c:manualLayout>
              <c:xMode val="edge"/>
              <c:yMode val="edge"/>
              <c:x val="0.20575455701568457"/>
              <c:y val="0.92045823854403641"/>
            </c:manualLayout>
          </c:layout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s-CO"/>
          </a:p>
        </c:txPr>
        <c:crossAx val="445189880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s-CO"/>
              <a:t>Consumo Promedio de Bienes / Dependencia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'GBS-03 Bienes Consumibles 2017'!$C$23:$N$23</c:f>
              <c:numCache>
                <c:formatCode>#,##0</c:formatCode>
                <c:ptCount val="12"/>
                <c:pt idx="0">
                  <c:v>15767522.121212121</c:v>
                </c:pt>
                <c:pt idx="1">
                  <c:v>15114561.424242424</c:v>
                </c:pt>
                <c:pt idx="2">
                  <c:v>16939824.757575758</c:v>
                </c:pt>
                <c:pt idx="3">
                  <c:v>17519271.242424242</c:v>
                </c:pt>
                <c:pt idx="4">
                  <c:v>23433239.060606062</c:v>
                </c:pt>
                <c:pt idx="5">
                  <c:v>18745712.393939395</c:v>
                </c:pt>
                <c:pt idx="6">
                  <c:v>18453982.263636366</c:v>
                </c:pt>
                <c:pt idx="7">
                  <c:v>17507343.724848483</c:v>
                </c:pt>
                <c:pt idx="8">
                  <c:v>14378460.832121212</c:v>
                </c:pt>
                <c:pt idx="9">
                  <c:v>15353418.528181819</c:v>
                </c:pt>
                <c:pt idx="10">
                  <c:v>16440960.379090909</c:v>
                </c:pt>
                <c:pt idx="11">
                  <c:v>13291430.554242425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6-4F9E-800F-E3D405D1B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11160"/>
        <c:axId val="447110832"/>
      </c:barChart>
      <c:valAx>
        <c:axId val="44711083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s-CO"/>
                  <a:t>pesos $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s-CO"/>
          </a:p>
        </c:txPr>
        <c:crossAx val="447111160"/>
        <c:crossesAt val="0"/>
        <c:crossBetween val="between"/>
      </c:valAx>
      <c:catAx>
        <c:axId val="447111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s-CO"/>
                  <a:t>Enero Febrero Marzo Abril Mayo Junio Julio Agosto Septiembre Octubre Nov iembre Diciembre</a:t>
                </a:r>
              </a:p>
            </c:rich>
          </c:tx>
          <c:layout>
            <c:manualLayout>
              <c:xMode val="edge"/>
              <c:yMode val="edge"/>
              <c:x val="0.15585743499853927"/>
              <c:y val="0.92162984309958362"/>
            </c:manualLayout>
          </c:layout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s-CO"/>
          </a:p>
        </c:txPr>
        <c:crossAx val="447110832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s-CO"/>
              <a:t>Valor de Perdidas o Faltantes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'[1]GBS-04 Perdidas o faltantes 201'!$C$25:$N$25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2-49D4-AA89-8E051740B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360544"/>
        <c:axId val="447359560"/>
      </c:barChart>
      <c:valAx>
        <c:axId val="44735956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s-CO"/>
                  <a:t>pesos $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s-CO"/>
          </a:p>
        </c:txPr>
        <c:crossAx val="447360544"/>
        <c:crossesAt val="0"/>
        <c:crossBetween val="between"/>
      </c:valAx>
      <c:catAx>
        <c:axId val="4473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s-CO"/>
                  <a:t>Enero Febrero Marzo Abril Mayo Junio Julio Agosto Septiembre Octubre Noviembre Diciembre</a:t>
                </a:r>
              </a:p>
            </c:rich>
          </c:tx>
          <c:layout>
            <c:manualLayout>
              <c:xMode val="edge"/>
              <c:yMode val="edge"/>
              <c:x val="0.14441845821714491"/>
              <c:y val="0.92385470949677229"/>
            </c:manualLayout>
          </c:layout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s-CO"/>
          </a:p>
        </c:txPr>
        <c:crossAx val="447359560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72240" y="15120"/>
    <xdr:ext cx="1675440" cy="1355040"/>
    <xdr:pic>
      <xdr:nvPicPr>
        <xdr:cNvPr id="2" name="Imagen 1">
          <a:extLst>
            <a:ext uri="{FF2B5EF4-FFF2-40B4-BE49-F238E27FC236}">
              <a16:creationId xmlns:a16="http://schemas.microsoft.com/office/drawing/2014/main" id="{B386C530-7DAF-4A98-88A7-04CC9493F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72240" y="15120"/>
          <a:ext cx="1675440" cy="135504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39200" y="3240"/>
    <xdr:ext cx="1675440" cy="1355040"/>
    <xdr:pic>
      <xdr:nvPicPr>
        <xdr:cNvPr id="2" name="Imagen 1">
          <a:extLst>
            <a:ext uri="{FF2B5EF4-FFF2-40B4-BE49-F238E27FC236}">
              <a16:creationId xmlns:a16="http://schemas.microsoft.com/office/drawing/2014/main" id="{5ACF7900-8A63-472D-A4EB-DC06F56BA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9200" y="3240"/>
          <a:ext cx="1675440" cy="135504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100080" y="11365919"/>
    <xdr:ext cx="6793559" cy="443052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3A2D76-09D8-408F-9CD2-9CEF895FF4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39640" y="0"/>
    <xdr:ext cx="1675440" cy="1355040"/>
    <xdr:pic>
      <xdr:nvPicPr>
        <xdr:cNvPr id="2" name="Imagen 1">
          <a:extLst>
            <a:ext uri="{FF2B5EF4-FFF2-40B4-BE49-F238E27FC236}">
              <a16:creationId xmlns:a16="http://schemas.microsoft.com/office/drawing/2014/main" id="{07EF4A81-19B0-412F-9073-E070DE2A4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9640" y="0"/>
          <a:ext cx="1675440" cy="1355040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126000" y="11290680"/>
    <xdr:ext cx="7393320" cy="44967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6BC7F6-03E3-49DF-9F44-EF0579234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9359" y="0"/>
    <xdr:ext cx="1094586" cy="885265"/>
    <xdr:pic>
      <xdr:nvPicPr>
        <xdr:cNvPr id="2" name="Imagen 1">
          <a:extLst>
            <a:ext uri="{FF2B5EF4-FFF2-40B4-BE49-F238E27FC236}">
              <a16:creationId xmlns:a16="http://schemas.microsoft.com/office/drawing/2014/main" id="{AFBEB5ED-3F25-4885-A888-6A557D3F7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39359" y="0"/>
          <a:ext cx="1094586" cy="885265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1281600" y="12678840"/>
    <xdr:ext cx="8003880" cy="4628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A53011-AF56-4A5E-A237-88055E4D4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BS-04%20Perdidas%20o%20faltantes%2020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BS-04 Perdidas o faltantes 2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abSelected="1" zoomScale="85" zoomScaleNormal="85" workbookViewId="0">
      <selection activeCell="M14" sqref="M14:P14"/>
    </sheetView>
  </sheetViews>
  <sheetFormatPr baseColWidth="10" defaultRowHeight="14.25"/>
  <cols>
    <col min="1" max="1" width="9.375" style="2" customWidth="1"/>
    <col min="2" max="2" width="15.375" style="2" customWidth="1"/>
    <col min="3" max="4" width="8.375" style="2" customWidth="1"/>
    <col min="5" max="5" width="8.25" style="2" customWidth="1"/>
    <col min="6" max="6" width="8.75" style="2" customWidth="1"/>
    <col min="7" max="7" width="8.5" style="2" customWidth="1"/>
    <col min="8" max="8" width="8.625" style="2" customWidth="1"/>
    <col min="9" max="9" width="11.25" style="2" customWidth="1"/>
    <col min="10" max="12" width="8.375" style="2" customWidth="1"/>
    <col min="13" max="13" width="8.875" style="2" customWidth="1"/>
    <col min="14" max="14" width="8.625" style="2" customWidth="1"/>
    <col min="15" max="15" width="9.5" style="2" customWidth="1"/>
    <col min="16" max="16" width="13.75" style="2" customWidth="1"/>
    <col min="17" max="17" width="2.375" style="2" customWidth="1"/>
    <col min="18" max="1024" width="10" style="2" customWidth="1"/>
  </cols>
  <sheetData>
    <row r="1" spans="1:16" s="1" customFormat="1" ht="13.9" customHeight="1">
      <c r="A1" s="40"/>
      <c r="B1" s="40"/>
      <c r="C1" s="40"/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2" t="s">
        <v>1</v>
      </c>
      <c r="N1" s="42"/>
      <c r="O1" s="42"/>
      <c r="P1" s="42"/>
    </row>
    <row r="2" spans="1:16" s="1" customFormat="1" ht="13.9" customHeight="1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</row>
    <row r="3" spans="1:16" s="1" customFormat="1" ht="13.9" customHeight="1">
      <c r="A3" s="40"/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2" t="s">
        <v>2</v>
      </c>
      <c r="N3" s="42"/>
      <c r="O3" s="42"/>
      <c r="P3" s="42"/>
    </row>
    <row r="4" spans="1:16" s="1" customFormat="1" ht="13.9" customHeight="1">
      <c r="A4" s="40"/>
      <c r="B4" s="40"/>
      <c r="C4" s="40"/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2"/>
      <c r="N4" s="42"/>
      <c r="O4" s="42"/>
      <c r="P4" s="42"/>
    </row>
    <row r="5" spans="1:16" s="1" customFormat="1" ht="13.9" customHeight="1">
      <c r="A5" s="40"/>
      <c r="B5" s="40"/>
      <c r="C5" s="40"/>
      <c r="D5" s="41"/>
      <c r="E5" s="41"/>
      <c r="F5" s="41"/>
      <c r="G5" s="41"/>
      <c r="H5" s="41"/>
      <c r="I5" s="41"/>
      <c r="J5" s="41"/>
      <c r="K5" s="41"/>
      <c r="L5" s="41"/>
      <c r="M5" s="42" t="s">
        <v>4</v>
      </c>
      <c r="N5" s="42"/>
      <c r="O5" s="42"/>
      <c r="P5" s="42"/>
    </row>
    <row r="6" spans="1:16" s="1" customFormat="1" ht="13.9" customHeight="1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  <c r="O6" s="42"/>
      <c r="P6" s="42"/>
    </row>
    <row r="7" spans="1:16" s="1" customFormat="1" ht="29.8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30" customHeight="1">
      <c r="A8" s="44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32.25" customHeight="1">
      <c r="A9" s="45" t="s">
        <v>6</v>
      </c>
      <c r="B9" s="45"/>
      <c r="C9" s="45"/>
      <c r="D9" s="46" t="s">
        <v>7</v>
      </c>
      <c r="E9" s="46"/>
      <c r="F9" s="46"/>
      <c r="G9" s="46"/>
      <c r="H9" s="46"/>
      <c r="I9" s="46"/>
      <c r="J9" s="45" t="s">
        <v>8</v>
      </c>
      <c r="K9" s="45"/>
      <c r="L9" s="45"/>
      <c r="M9" s="47" t="s">
        <v>9</v>
      </c>
      <c r="N9" s="47"/>
      <c r="O9" s="47"/>
      <c r="P9" s="47"/>
    </row>
    <row r="10" spans="1:16" ht="35.25" customHeight="1">
      <c r="A10" s="45" t="s">
        <v>10</v>
      </c>
      <c r="B10" s="45"/>
      <c r="C10" s="45"/>
      <c r="D10" s="48" t="s">
        <v>70</v>
      </c>
      <c r="E10" s="48"/>
      <c r="F10" s="48"/>
      <c r="G10" s="48"/>
      <c r="H10" s="48"/>
      <c r="I10" s="48"/>
      <c r="J10" s="45" t="s">
        <v>11</v>
      </c>
      <c r="K10" s="45"/>
      <c r="L10" s="45"/>
      <c r="M10" s="47" t="s">
        <v>12</v>
      </c>
      <c r="N10" s="47"/>
      <c r="O10" s="47"/>
      <c r="P10" s="47"/>
    </row>
    <row r="11" spans="1:16" ht="33.6" customHeight="1">
      <c r="A11" s="45" t="s">
        <v>13</v>
      </c>
      <c r="B11" s="45"/>
      <c r="C11" s="45"/>
      <c r="D11" s="46" t="s">
        <v>14</v>
      </c>
      <c r="E11" s="46"/>
      <c r="F11" s="46"/>
      <c r="G11" s="46"/>
      <c r="H11" s="46"/>
      <c r="I11" s="46"/>
      <c r="J11" s="45" t="s">
        <v>15</v>
      </c>
      <c r="K11" s="45"/>
      <c r="L11" s="45"/>
      <c r="M11" s="47" t="s">
        <v>16</v>
      </c>
      <c r="N11" s="47"/>
      <c r="O11" s="47"/>
      <c r="P11" s="47"/>
    </row>
    <row r="12" spans="1:16">
      <c r="A12" s="45" t="s">
        <v>17</v>
      </c>
      <c r="B12" s="45"/>
      <c r="C12" s="45"/>
      <c r="D12" s="46" t="s">
        <v>18</v>
      </c>
      <c r="E12" s="46"/>
      <c r="F12" s="46"/>
      <c r="G12" s="46"/>
      <c r="H12" s="46"/>
      <c r="I12" s="46"/>
      <c r="J12" s="45" t="s">
        <v>19</v>
      </c>
      <c r="K12" s="45"/>
      <c r="L12" s="45"/>
      <c r="M12" s="47" t="s">
        <v>20</v>
      </c>
      <c r="N12" s="47"/>
      <c r="O12" s="47"/>
      <c r="P12" s="47"/>
    </row>
    <row r="13" spans="1:16">
      <c r="A13" s="45" t="s">
        <v>21</v>
      </c>
      <c r="B13" s="45"/>
      <c r="C13" s="45"/>
      <c r="D13" s="46" t="s">
        <v>22</v>
      </c>
      <c r="E13" s="46"/>
      <c r="F13" s="46"/>
      <c r="G13" s="46"/>
      <c r="H13" s="46"/>
      <c r="I13" s="46"/>
      <c r="J13" s="45" t="s">
        <v>23</v>
      </c>
      <c r="K13" s="45"/>
      <c r="L13" s="45"/>
      <c r="M13" s="47" t="s">
        <v>24</v>
      </c>
      <c r="N13" s="47"/>
      <c r="O13" s="47"/>
      <c r="P13" s="47"/>
    </row>
    <row r="14" spans="1:16" ht="110.1" customHeight="1">
      <c r="A14" s="45" t="s">
        <v>25</v>
      </c>
      <c r="B14" s="45"/>
      <c r="C14" s="45"/>
      <c r="D14" s="46" t="s">
        <v>26</v>
      </c>
      <c r="E14" s="46"/>
      <c r="F14" s="46"/>
      <c r="G14" s="46"/>
      <c r="H14" s="46"/>
      <c r="I14" s="46"/>
      <c r="J14" s="45" t="s">
        <v>27</v>
      </c>
      <c r="K14" s="45"/>
      <c r="L14" s="45"/>
      <c r="M14" s="47" t="s">
        <v>28</v>
      </c>
      <c r="N14" s="47"/>
      <c r="O14" s="47"/>
      <c r="P14" s="47"/>
    </row>
    <row r="15" spans="1:16" ht="40.15" customHeight="1">
      <c r="A15" s="45" t="s">
        <v>29</v>
      </c>
      <c r="B15" s="45"/>
      <c r="C15" s="45"/>
      <c r="D15" s="49" t="s">
        <v>71</v>
      </c>
      <c r="E15" s="49"/>
      <c r="F15" s="49"/>
      <c r="G15" s="49"/>
      <c r="H15" s="49"/>
      <c r="I15" s="45" t="s">
        <v>30</v>
      </c>
      <c r="J15" s="45"/>
      <c r="K15" s="45"/>
      <c r="L15" s="49" t="s">
        <v>72</v>
      </c>
      <c r="M15" s="49"/>
      <c r="N15" s="49"/>
      <c r="O15" s="49"/>
      <c r="P15" s="49"/>
    </row>
    <row r="16" spans="1:16" ht="36.4" customHeight="1">
      <c r="A16" s="45"/>
      <c r="B16" s="45"/>
      <c r="C16" s="45"/>
      <c r="D16" s="47" t="s">
        <v>73</v>
      </c>
      <c r="E16" s="47"/>
      <c r="F16" s="47"/>
      <c r="G16" s="47"/>
      <c r="H16" s="47"/>
      <c r="I16" s="45"/>
      <c r="J16" s="45"/>
      <c r="K16" s="45"/>
      <c r="L16" s="47" t="s">
        <v>32</v>
      </c>
      <c r="M16" s="47"/>
      <c r="N16" s="47"/>
      <c r="O16" s="47"/>
      <c r="P16" s="47"/>
    </row>
    <row r="17" spans="1:16" ht="6.75" customHeight="1"/>
    <row r="18" spans="1:16" ht="30" customHeight="1">
      <c r="A18" s="44" t="s">
        <v>33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30" customHeight="1">
      <c r="A19" s="3" t="s">
        <v>34</v>
      </c>
      <c r="B19" s="4" t="s">
        <v>35</v>
      </c>
      <c r="C19" s="4" t="s">
        <v>36</v>
      </c>
      <c r="D19" s="3" t="s">
        <v>37</v>
      </c>
      <c r="E19" s="3" t="s">
        <v>38</v>
      </c>
      <c r="F19" s="3" t="s">
        <v>39</v>
      </c>
      <c r="G19" s="3" t="s">
        <v>40</v>
      </c>
      <c r="H19" s="3" t="s">
        <v>41</v>
      </c>
      <c r="I19" s="4" t="s">
        <v>42</v>
      </c>
      <c r="J19" s="3" t="s">
        <v>43</v>
      </c>
      <c r="K19" s="3" t="s">
        <v>44</v>
      </c>
      <c r="L19" s="3" t="s">
        <v>45</v>
      </c>
      <c r="M19" s="3" t="s">
        <v>46</v>
      </c>
      <c r="N19" s="14" t="s">
        <v>74</v>
      </c>
      <c r="O19" s="3" t="s">
        <v>48</v>
      </c>
      <c r="P19" s="3" t="s">
        <v>49</v>
      </c>
    </row>
    <row r="20" spans="1:16" ht="42.75" customHeight="1">
      <c r="A20" s="50">
        <v>2017</v>
      </c>
      <c r="B20" s="5" t="s">
        <v>50</v>
      </c>
      <c r="C20" s="17">
        <v>10</v>
      </c>
      <c r="D20" s="17">
        <v>10</v>
      </c>
      <c r="E20" s="17">
        <v>10</v>
      </c>
      <c r="F20" s="17">
        <v>10</v>
      </c>
      <c r="G20" s="17">
        <v>10</v>
      </c>
      <c r="H20" s="17">
        <v>6</v>
      </c>
      <c r="I20" s="65">
        <v>6</v>
      </c>
      <c r="J20" s="65">
        <v>6</v>
      </c>
      <c r="K20" s="65">
        <v>6</v>
      </c>
      <c r="L20" s="65">
        <v>6</v>
      </c>
      <c r="M20" s="65">
        <v>6</v>
      </c>
      <c r="N20" s="65">
        <v>6</v>
      </c>
      <c r="O20" s="70">
        <f>AVERAGE(C20:N20)</f>
        <v>7.666666666666667</v>
      </c>
      <c r="P20" s="18">
        <v>10</v>
      </c>
    </row>
    <row r="21" spans="1:16" ht="42.75" customHeight="1">
      <c r="A21" s="50"/>
      <c r="B21" s="5" t="s">
        <v>51</v>
      </c>
      <c r="C21" s="17">
        <v>50</v>
      </c>
      <c r="D21" s="17">
        <v>50</v>
      </c>
      <c r="E21" s="23">
        <v>50</v>
      </c>
      <c r="F21" s="23">
        <v>50</v>
      </c>
      <c r="G21" s="23">
        <v>50</v>
      </c>
      <c r="H21" s="23">
        <v>50</v>
      </c>
      <c r="I21" s="23">
        <v>50</v>
      </c>
      <c r="J21" s="23">
        <v>50</v>
      </c>
      <c r="K21" s="23">
        <v>50</v>
      </c>
      <c r="L21" s="23">
        <v>50</v>
      </c>
      <c r="M21" s="23">
        <v>50</v>
      </c>
      <c r="N21" s="23">
        <v>50</v>
      </c>
      <c r="O21" s="18">
        <v>50</v>
      </c>
      <c r="P21" s="70">
        <f t="shared" ref="P20:P25" si="0">+(C21+D21+E21+F21+G21+H21+I21+J21+K21+L21+M21+N21)/12</f>
        <v>50</v>
      </c>
    </row>
    <row r="22" spans="1:16" ht="42.75" customHeight="1">
      <c r="A22" s="50"/>
      <c r="B22" s="5" t="s">
        <v>52</v>
      </c>
      <c r="C22" s="19"/>
      <c r="D22" s="19">
        <v>472</v>
      </c>
      <c r="E22" s="19">
        <v>189</v>
      </c>
      <c r="F22" s="19">
        <v>211</v>
      </c>
      <c r="G22" s="19">
        <v>155</v>
      </c>
      <c r="H22" s="19">
        <v>416</v>
      </c>
      <c r="I22" s="66">
        <v>121</v>
      </c>
      <c r="J22" s="66">
        <v>197</v>
      </c>
      <c r="K22" s="66">
        <v>86</v>
      </c>
      <c r="L22" s="66">
        <v>75</v>
      </c>
      <c r="M22" s="66">
        <v>372</v>
      </c>
      <c r="N22" s="66">
        <v>239</v>
      </c>
      <c r="O22" s="18">
        <f>+(C22+D22+E22+F22+G22+H22+I22+J22+K22+L22+M22+N22)</f>
        <v>2533</v>
      </c>
      <c r="P22" s="70">
        <f t="shared" si="0"/>
        <v>211.08333333333334</v>
      </c>
    </row>
    <row r="23" spans="1:16" ht="42.75" customHeight="1">
      <c r="A23" s="50"/>
      <c r="B23" s="5" t="s">
        <v>53</v>
      </c>
      <c r="C23" s="19">
        <v>20</v>
      </c>
      <c r="D23" s="19">
        <v>212</v>
      </c>
      <c r="E23" s="19">
        <v>589</v>
      </c>
      <c r="F23" s="19">
        <v>412</v>
      </c>
      <c r="G23" s="19">
        <v>32</v>
      </c>
      <c r="H23" s="19">
        <v>17</v>
      </c>
      <c r="I23" s="66">
        <v>0</v>
      </c>
      <c r="J23" s="66">
        <v>2</v>
      </c>
      <c r="K23" s="66">
        <v>54</v>
      </c>
      <c r="L23" s="66">
        <v>776</v>
      </c>
      <c r="M23" s="66">
        <v>408</v>
      </c>
      <c r="N23" s="66">
        <v>269</v>
      </c>
      <c r="O23" s="67">
        <f>+(C23+D23+E23+F23+G23+H23+I23+J23+K23+L23+M23+N23)</f>
        <v>2791</v>
      </c>
      <c r="P23" s="70">
        <f t="shared" si="0"/>
        <v>232.58333333333334</v>
      </c>
    </row>
    <row r="24" spans="1:16" ht="42.75" customHeight="1">
      <c r="A24" s="50"/>
      <c r="B24" s="5" t="s">
        <v>54</v>
      </c>
      <c r="C24" s="20">
        <f t="shared" ref="C24:N24" si="1">+C22/C20</f>
        <v>0</v>
      </c>
      <c r="D24" s="20">
        <f t="shared" si="1"/>
        <v>47.2</v>
      </c>
      <c r="E24" s="20">
        <f t="shared" si="1"/>
        <v>18.899999999999999</v>
      </c>
      <c r="F24" s="20">
        <f t="shared" si="1"/>
        <v>21.1</v>
      </c>
      <c r="G24" s="20">
        <f t="shared" si="1"/>
        <v>15.5</v>
      </c>
      <c r="H24" s="71">
        <f t="shared" si="1"/>
        <v>69.333333333333329</v>
      </c>
      <c r="I24" s="72">
        <f t="shared" si="1"/>
        <v>20.166666666666668</v>
      </c>
      <c r="J24" s="72">
        <f t="shared" si="1"/>
        <v>32.833333333333336</v>
      </c>
      <c r="K24" s="72">
        <f t="shared" si="1"/>
        <v>14.333333333333334</v>
      </c>
      <c r="L24" s="68">
        <f t="shared" si="1"/>
        <v>12.5</v>
      </c>
      <c r="M24" s="68">
        <f t="shared" si="1"/>
        <v>62</v>
      </c>
      <c r="N24" s="72">
        <f t="shared" si="1"/>
        <v>39.833333333333336</v>
      </c>
      <c r="O24" s="67">
        <f>+(C24+D24+E24+F24+G24+H24+I24+J24+K24+L24+M24+N24)</f>
        <v>353.7</v>
      </c>
      <c r="P24" s="70">
        <f t="shared" si="0"/>
        <v>29.474999999999998</v>
      </c>
    </row>
    <row r="25" spans="1:16" ht="42.75" customHeight="1">
      <c r="A25" s="50"/>
      <c r="B25" s="5" t="s">
        <v>55</v>
      </c>
      <c r="C25" s="20">
        <f t="shared" ref="C25:I25" si="2">+C22/C21</f>
        <v>0</v>
      </c>
      <c r="D25" s="20">
        <f t="shared" si="2"/>
        <v>9.44</v>
      </c>
      <c r="E25" s="21">
        <f t="shared" si="2"/>
        <v>3.78</v>
      </c>
      <c r="F25" s="21">
        <f t="shared" si="2"/>
        <v>4.22</v>
      </c>
      <c r="G25" s="21">
        <f t="shared" si="2"/>
        <v>3.1</v>
      </c>
      <c r="H25" s="20">
        <f t="shared" si="2"/>
        <v>8.32</v>
      </c>
      <c r="I25" s="20">
        <f t="shared" si="2"/>
        <v>2.42</v>
      </c>
      <c r="J25" s="69">
        <f>+J22/J21</f>
        <v>3.94</v>
      </c>
      <c r="K25" s="68">
        <f>+K22/K21</f>
        <v>1.72</v>
      </c>
      <c r="L25" s="69">
        <f>+L22/L21</f>
        <v>1.5</v>
      </c>
      <c r="M25" s="69">
        <f>+M22/M21</f>
        <v>7.44</v>
      </c>
      <c r="N25" s="68">
        <f>+N22/N21</f>
        <v>4.78</v>
      </c>
      <c r="O25" s="69">
        <f>+(C25+D25+E25+F25+G25+H25+I25+J25+K25+L25+M25+N25)</f>
        <v>50.66</v>
      </c>
      <c r="P25" s="70">
        <f t="shared" si="0"/>
        <v>4.2216666666666667</v>
      </c>
    </row>
    <row r="26" spans="1:16" ht="42.75" customHeight="1">
      <c r="A26" s="50"/>
      <c r="B26" s="5" t="s">
        <v>56</v>
      </c>
      <c r="C26" s="20">
        <f>+(C22-C23)/C23</f>
        <v>-1</v>
      </c>
      <c r="D26" s="22">
        <f>+(D22-D23)/D23</f>
        <v>1.2264150943396226</v>
      </c>
      <c r="E26" s="22">
        <f>+(D22-D23)/D23</f>
        <v>1.2264150943396226</v>
      </c>
      <c r="F26" s="22">
        <f>+(E22-E23)/E23</f>
        <v>-0.6791171477079796</v>
      </c>
      <c r="G26" s="22">
        <f t="shared" ref="G26:P26" si="3">+(G22-G23)/G23</f>
        <v>3.84375</v>
      </c>
      <c r="H26" s="22">
        <f t="shared" si="3"/>
        <v>23.470588235294116</v>
      </c>
      <c r="I26" s="22" t="e">
        <f t="shared" si="3"/>
        <v>#DIV/0!</v>
      </c>
      <c r="J26" s="22">
        <f t="shared" si="3"/>
        <v>97.5</v>
      </c>
      <c r="K26" s="22">
        <f t="shared" si="3"/>
        <v>0.59259259259259256</v>
      </c>
      <c r="L26" s="22">
        <f t="shared" si="3"/>
        <v>-0.90335051546391754</v>
      </c>
      <c r="M26" s="22">
        <f t="shared" si="3"/>
        <v>-8.8235294117647065E-2</v>
      </c>
      <c r="N26" s="22">
        <f t="shared" si="3"/>
        <v>-0.11152416356877323</v>
      </c>
      <c r="O26" s="22">
        <f t="shared" si="3"/>
        <v>-9.2439985668219274E-2</v>
      </c>
      <c r="P26" s="22">
        <f t="shared" si="3"/>
        <v>-9.2439985668219274E-2</v>
      </c>
    </row>
    <row r="27" spans="1:16" s="11" customFormat="1" ht="12.75" customHeight="1">
      <c r="A27" s="8"/>
      <c r="B27" s="8"/>
      <c r="C27" s="9">
        <v>0.8</v>
      </c>
      <c r="D27" s="9">
        <v>0.8</v>
      </c>
      <c r="E27" s="9">
        <v>0.8</v>
      </c>
      <c r="F27" s="9">
        <v>0.8</v>
      </c>
      <c r="G27" s="9">
        <v>0.8</v>
      </c>
      <c r="H27" s="9">
        <v>0.8</v>
      </c>
      <c r="I27" s="9">
        <v>0.8</v>
      </c>
      <c r="J27" s="9">
        <v>0.8</v>
      </c>
      <c r="K27" s="9">
        <v>0.8</v>
      </c>
      <c r="L27" s="9">
        <v>0.8</v>
      </c>
      <c r="M27" s="9">
        <v>0.8</v>
      </c>
      <c r="N27" s="9">
        <v>0.8</v>
      </c>
      <c r="O27" s="9"/>
      <c r="P27" s="10"/>
    </row>
    <row r="28" spans="1:16" ht="30" customHeight="1">
      <c r="A28" s="44" t="s">
        <v>57</v>
      </c>
      <c r="B28" s="44"/>
      <c r="C28" s="44"/>
      <c r="D28" s="44"/>
      <c r="E28" s="44"/>
      <c r="F28" s="44"/>
      <c r="G28" s="44"/>
      <c r="H28" s="44"/>
      <c r="I28" s="44"/>
      <c r="J28" s="44"/>
      <c r="K28" s="51" t="s">
        <v>58</v>
      </c>
      <c r="L28" s="51"/>
      <c r="M28" s="51"/>
      <c r="N28" s="51"/>
      <c r="O28" s="51"/>
      <c r="P28" s="51"/>
    </row>
    <row r="29" spans="1:16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52" t="s">
        <v>59</v>
      </c>
      <c r="L29" s="52"/>
      <c r="M29" s="52"/>
      <c r="N29" s="52"/>
      <c r="O29" s="52"/>
      <c r="P29" s="12"/>
    </row>
    <row r="30" spans="1:16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52" t="s">
        <v>60</v>
      </c>
      <c r="L30" s="52"/>
      <c r="M30" s="52"/>
      <c r="N30" s="52"/>
      <c r="O30" s="52"/>
      <c r="P30" s="12"/>
    </row>
    <row r="31" spans="1:16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52" t="s">
        <v>61</v>
      </c>
      <c r="L31" s="52"/>
      <c r="M31" s="52"/>
      <c r="N31" s="52"/>
      <c r="O31" s="52"/>
      <c r="P31" s="12" t="s">
        <v>62</v>
      </c>
    </row>
    <row r="32" spans="1:16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52" t="s">
        <v>63</v>
      </c>
      <c r="L32" s="52"/>
      <c r="M32" s="52"/>
      <c r="N32" s="52"/>
      <c r="O32" s="52"/>
      <c r="P32" s="12"/>
    </row>
    <row r="33" spans="1:16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52" t="s">
        <v>64</v>
      </c>
      <c r="L33" s="52"/>
      <c r="M33" s="52"/>
      <c r="N33" s="52"/>
      <c r="O33" s="52"/>
      <c r="P33" s="12"/>
    </row>
    <row r="34" spans="1:16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51" t="s">
        <v>65</v>
      </c>
      <c r="L34" s="51"/>
      <c r="M34" s="51"/>
      <c r="N34" s="51"/>
      <c r="O34" s="51"/>
      <c r="P34" s="51"/>
    </row>
    <row r="35" spans="1:16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7" t="s">
        <v>72</v>
      </c>
      <c r="L35" s="47"/>
      <c r="M35" s="47"/>
      <c r="N35" s="47"/>
      <c r="O35" s="47"/>
      <c r="P35" s="47"/>
    </row>
    <row r="36" spans="1:16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7" t="s">
        <v>32</v>
      </c>
      <c r="L36" s="47"/>
      <c r="M36" s="47"/>
      <c r="N36" s="47"/>
      <c r="O36" s="47"/>
      <c r="P36" s="47"/>
    </row>
    <row r="37" spans="1:16" ht="43.7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4" t="s">
        <v>66</v>
      </c>
      <c r="L37" s="54"/>
      <c r="M37" s="54"/>
      <c r="N37" s="13">
        <v>30</v>
      </c>
      <c r="O37" s="13">
        <v>6</v>
      </c>
      <c r="P37" s="13">
        <v>2017</v>
      </c>
    </row>
    <row r="38" spans="1:16" ht="45.6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4" t="s">
        <v>67</v>
      </c>
      <c r="L38" s="54"/>
      <c r="M38" s="54"/>
      <c r="N38" s="13">
        <v>31</v>
      </c>
      <c r="O38" s="13">
        <v>7</v>
      </c>
      <c r="P38" s="13">
        <v>2017</v>
      </c>
    </row>
    <row r="39" spans="1:16" ht="52.1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4" t="s">
        <v>68</v>
      </c>
      <c r="L39" s="54"/>
      <c r="M39" s="54"/>
      <c r="N39" s="55" t="s">
        <v>69</v>
      </c>
      <c r="O39" s="55"/>
      <c r="P39" s="55"/>
    </row>
  </sheetData>
  <mergeCells count="56">
    <mergeCell ref="A37:J39"/>
    <mergeCell ref="K37:M37"/>
    <mergeCell ref="K38:M38"/>
    <mergeCell ref="K39:M39"/>
    <mergeCell ref="N39:P39"/>
    <mergeCell ref="A18:P18"/>
    <mergeCell ref="A20:A26"/>
    <mergeCell ref="A28:J28"/>
    <mergeCell ref="K28:P28"/>
    <mergeCell ref="A29:J36"/>
    <mergeCell ref="K29:O29"/>
    <mergeCell ref="K30:O30"/>
    <mergeCell ref="K31:O31"/>
    <mergeCell ref="K32:O32"/>
    <mergeCell ref="K33:O33"/>
    <mergeCell ref="K34:P34"/>
    <mergeCell ref="K35:P35"/>
    <mergeCell ref="K36:P36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2:C12"/>
    <mergeCell ref="D12:I12"/>
    <mergeCell ref="J12:L12"/>
    <mergeCell ref="M12:P12"/>
    <mergeCell ref="A13:C13"/>
    <mergeCell ref="D13:I13"/>
    <mergeCell ref="J13:L13"/>
    <mergeCell ref="M13:P13"/>
    <mergeCell ref="A10:C10"/>
    <mergeCell ref="D10:I10"/>
    <mergeCell ref="J10:L10"/>
    <mergeCell ref="M10:P10"/>
    <mergeCell ref="A11:C11"/>
    <mergeCell ref="D11:I11"/>
    <mergeCell ref="J11:L11"/>
    <mergeCell ref="M11:P11"/>
    <mergeCell ref="A7:P7"/>
    <mergeCell ref="A8:P8"/>
    <mergeCell ref="A9:C9"/>
    <mergeCell ref="D9:I9"/>
    <mergeCell ref="J9:L9"/>
    <mergeCell ref="M9:P9"/>
    <mergeCell ref="A1:C6"/>
    <mergeCell ref="D1:L3"/>
    <mergeCell ref="M1:P2"/>
    <mergeCell ref="M3:P4"/>
    <mergeCell ref="D4:L6"/>
    <mergeCell ref="M5:P6"/>
  </mergeCells>
  <pageMargins left="0" right="0" top="0.39370078740157477" bottom="0.39370078740157477" header="0" footer="0"/>
  <pageSetup orientation="portrait" horizontalDpi="4294967294" verticalDpi="4294967294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topLeftCell="A5" zoomScale="85" zoomScaleNormal="85" workbookViewId="0">
      <selection activeCell="N35" sqref="N35"/>
    </sheetView>
  </sheetViews>
  <sheetFormatPr baseColWidth="10" defaultRowHeight="14.25"/>
  <cols>
    <col min="1" max="1" width="9.375" style="2" customWidth="1"/>
    <col min="2" max="2" width="15.375" style="2" customWidth="1"/>
    <col min="3" max="4" width="8.375" style="2" customWidth="1"/>
    <col min="5" max="5" width="8.25" style="2" customWidth="1"/>
    <col min="6" max="6" width="8.75" style="2" customWidth="1"/>
    <col min="7" max="7" width="8.5" style="2" customWidth="1"/>
    <col min="8" max="8" width="8.625" style="2" customWidth="1"/>
    <col min="9" max="9" width="11.25" style="2" customWidth="1"/>
    <col min="10" max="12" width="8.375" style="2" customWidth="1"/>
    <col min="13" max="13" width="8.875" style="2" customWidth="1"/>
    <col min="14" max="14" width="8.625" style="2" customWidth="1"/>
    <col min="15" max="15" width="9.5" style="2" customWidth="1"/>
    <col min="16" max="16" width="11.125" style="2" customWidth="1"/>
    <col min="17" max="17" width="2.375" style="2" customWidth="1"/>
    <col min="18" max="1024" width="10" style="2" customWidth="1"/>
  </cols>
  <sheetData>
    <row r="1" spans="1:16" s="1" customFormat="1" ht="13.9" customHeight="1">
      <c r="A1" s="40"/>
      <c r="B1" s="40"/>
      <c r="C1" s="40"/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2" t="s">
        <v>1</v>
      </c>
      <c r="N1" s="42"/>
      <c r="O1" s="42"/>
      <c r="P1" s="42"/>
    </row>
    <row r="2" spans="1:16" s="1" customFormat="1" ht="13.9" customHeight="1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</row>
    <row r="3" spans="1:16" s="1" customFormat="1" ht="13.9" customHeight="1">
      <c r="A3" s="40"/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2" t="s">
        <v>2</v>
      </c>
      <c r="N3" s="42"/>
      <c r="O3" s="42"/>
      <c r="P3" s="42"/>
    </row>
    <row r="4" spans="1:16" s="1" customFormat="1" ht="13.9" customHeight="1">
      <c r="A4" s="40"/>
      <c r="B4" s="40"/>
      <c r="C4" s="40"/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2"/>
      <c r="N4" s="42"/>
      <c r="O4" s="42"/>
      <c r="P4" s="42"/>
    </row>
    <row r="5" spans="1:16" s="1" customFormat="1" ht="13.9" customHeight="1">
      <c r="A5" s="40"/>
      <c r="B5" s="40"/>
      <c r="C5" s="40"/>
      <c r="D5" s="41"/>
      <c r="E5" s="41"/>
      <c r="F5" s="41"/>
      <c r="G5" s="41"/>
      <c r="H5" s="41"/>
      <c r="I5" s="41"/>
      <c r="J5" s="41"/>
      <c r="K5" s="41"/>
      <c r="L5" s="41"/>
      <c r="M5" s="42" t="s">
        <v>4</v>
      </c>
      <c r="N5" s="42"/>
      <c r="O5" s="42"/>
      <c r="P5" s="42"/>
    </row>
    <row r="6" spans="1:16" s="1" customFormat="1" ht="13.9" customHeight="1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  <c r="O6" s="42"/>
      <c r="P6" s="42"/>
    </row>
    <row r="7" spans="1:16" s="1" customFormat="1" ht="29.8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30" customHeight="1">
      <c r="A8" s="44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15">
      <c r="A9" s="45" t="s">
        <v>6</v>
      </c>
      <c r="B9" s="45"/>
      <c r="C9" s="45"/>
      <c r="D9" s="56" t="s">
        <v>75</v>
      </c>
      <c r="E9" s="56"/>
      <c r="F9" s="56"/>
      <c r="G9" s="56"/>
      <c r="H9" s="56"/>
      <c r="I9" s="56"/>
      <c r="J9" s="45" t="s">
        <v>8</v>
      </c>
      <c r="K9" s="45"/>
      <c r="L9" s="45"/>
      <c r="M9" s="57" t="s">
        <v>76</v>
      </c>
      <c r="N9" s="57"/>
      <c r="O9" s="57"/>
      <c r="P9" s="57"/>
    </row>
    <row r="10" spans="1:16" ht="35.25" customHeight="1">
      <c r="A10" s="45" t="s">
        <v>10</v>
      </c>
      <c r="B10" s="45"/>
      <c r="C10" s="45"/>
      <c r="D10" s="48" t="s">
        <v>70</v>
      </c>
      <c r="E10" s="48"/>
      <c r="F10" s="48"/>
      <c r="G10" s="48"/>
      <c r="H10" s="48"/>
      <c r="I10" s="48"/>
      <c r="J10" s="45" t="s">
        <v>11</v>
      </c>
      <c r="K10" s="45"/>
      <c r="L10" s="45"/>
      <c r="M10" s="55" t="s">
        <v>12</v>
      </c>
      <c r="N10" s="55"/>
      <c r="O10" s="55"/>
      <c r="P10" s="55"/>
    </row>
    <row r="11" spans="1:16" ht="28.9" customHeight="1">
      <c r="A11" s="45" t="s">
        <v>13</v>
      </c>
      <c r="B11" s="45"/>
      <c r="C11" s="45"/>
      <c r="D11" s="56" t="s">
        <v>77</v>
      </c>
      <c r="E11" s="56"/>
      <c r="F11" s="56"/>
      <c r="G11" s="56"/>
      <c r="H11" s="56"/>
      <c r="I11" s="56"/>
      <c r="J11" s="45" t="s">
        <v>15</v>
      </c>
      <c r="K11" s="45"/>
      <c r="L11" s="45"/>
      <c r="M11" s="57" t="s">
        <v>78</v>
      </c>
      <c r="N11" s="57"/>
      <c r="O11" s="57"/>
      <c r="P11" s="57"/>
    </row>
    <row r="12" spans="1:16" ht="15">
      <c r="A12" s="45" t="s">
        <v>17</v>
      </c>
      <c r="B12" s="45"/>
      <c r="C12" s="45"/>
      <c r="D12" s="56" t="s">
        <v>79</v>
      </c>
      <c r="E12" s="56"/>
      <c r="F12" s="56"/>
      <c r="G12" s="56"/>
      <c r="H12" s="56"/>
      <c r="I12" s="56"/>
      <c r="J12" s="45" t="s">
        <v>19</v>
      </c>
      <c r="K12" s="45"/>
      <c r="L12" s="45"/>
      <c r="M12" s="57" t="s">
        <v>20</v>
      </c>
      <c r="N12" s="57"/>
      <c r="O12" s="57"/>
      <c r="P12" s="57"/>
    </row>
    <row r="13" spans="1:16" ht="15">
      <c r="A13" s="45" t="s">
        <v>21</v>
      </c>
      <c r="B13" s="45"/>
      <c r="C13" s="45"/>
      <c r="D13" s="56" t="s">
        <v>22</v>
      </c>
      <c r="E13" s="56"/>
      <c r="F13" s="56"/>
      <c r="G13" s="56"/>
      <c r="H13" s="56"/>
      <c r="I13" s="56"/>
      <c r="J13" s="45" t="s">
        <v>23</v>
      </c>
      <c r="K13" s="45"/>
      <c r="L13" s="45"/>
      <c r="M13" s="58" t="s">
        <v>80</v>
      </c>
      <c r="N13" s="58"/>
      <c r="O13" s="58"/>
      <c r="P13" s="58"/>
    </row>
    <row r="14" spans="1:16" ht="110.1" customHeight="1">
      <c r="A14" s="45" t="s">
        <v>25</v>
      </c>
      <c r="B14" s="45"/>
      <c r="C14" s="45"/>
      <c r="D14" s="56" t="s">
        <v>81</v>
      </c>
      <c r="E14" s="56"/>
      <c r="F14" s="56"/>
      <c r="G14" s="56"/>
      <c r="H14" s="56"/>
      <c r="I14" s="56"/>
      <c r="J14" s="45" t="s">
        <v>27</v>
      </c>
      <c r="K14" s="45"/>
      <c r="L14" s="45"/>
      <c r="M14" s="58" t="s">
        <v>82</v>
      </c>
      <c r="N14" s="58"/>
      <c r="O14" s="58"/>
      <c r="P14" s="58"/>
    </row>
    <row r="15" spans="1:16" ht="40.15" customHeight="1">
      <c r="A15" s="45" t="s">
        <v>29</v>
      </c>
      <c r="B15" s="45"/>
      <c r="C15" s="45"/>
      <c r="D15" s="49" t="s">
        <v>71</v>
      </c>
      <c r="E15" s="49"/>
      <c r="F15" s="49"/>
      <c r="G15" s="49"/>
      <c r="H15" s="49"/>
      <c r="I15" s="45" t="s">
        <v>30</v>
      </c>
      <c r="J15" s="45"/>
      <c r="K15" s="45"/>
      <c r="L15" s="49" t="s">
        <v>72</v>
      </c>
      <c r="M15" s="49"/>
      <c r="N15" s="49"/>
      <c r="O15" s="49"/>
      <c r="P15" s="49"/>
    </row>
    <row r="16" spans="1:16" ht="36.4" customHeight="1">
      <c r="A16" s="45"/>
      <c r="B16" s="45"/>
      <c r="C16" s="45"/>
      <c r="D16" s="47" t="s">
        <v>73</v>
      </c>
      <c r="E16" s="47"/>
      <c r="F16" s="47"/>
      <c r="G16" s="47"/>
      <c r="H16" s="47"/>
      <c r="I16" s="45"/>
      <c r="J16" s="45"/>
      <c r="K16" s="45"/>
      <c r="L16" s="47" t="s">
        <v>32</v>
      </c>
      <c r="M16" s="47"/>
      <c r="N16" s="47"/>
      <c r="O16" s="47"/>
      <c r="P16" s="47"/>
    </row>
    <row r="17" spans="1:21" ht="6.75" customHeight="1"/>
    <row r="18" spans="1:21" ht="30" customHeight="1">
      <c r="A18" s="44" t="s">
        <v>33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21" ht="30" customHeight="1">
      <c r="A19" s="3" t="s">
        <v>34</v>
      </c>
      <c r="B19" s="4" t="s">
        <v>35</v>
      </c>
      <c r="C19" s="63" t="s">
        <v>38</v>
      </c>
      <c r="D19" s="63"/>
      <c r="E19" s="63"/>
      <c r="F19" s="45" t="s">
        <v>41</v>
      </c>
      <c r="G19" s="45"/>
      <c r="H19" s="45"/>
      <c r="I19" s="63" t="s">
        <v>44</v>
      </c>
      <c r="J19" s="63"/>
      <c r="K19" s="63"/>
      <c r="L19" s="45" t="s">
        <v>47</v>
      </c>
      <c r="M19" s="45"/>
      <c r="N19" s="45"/>
      <c r="O19" s="3" t="s">
        <v>83</v>
      </c>
      <c r="P19" s="3" t="s">
        <v>84</v>
      </c>
    </row>
    <row r="20" spans="1:21" ht="42.75">
      <c r="A20" s="50">
        <v>2017</v>
      </c>
      <c r="B20" s="5" t="s">
        <v>85</v>
      </c>
      <c r="C20" s="59">
        <v>3677</v>
      </c>
      <c r="D20" s="59"/>
      <c r="E20" s="59"/>
      <c r="F20" s="60">
        <v>4149</v>
      </c>
      <c r="G20" s="60"/>
      <c r="H20" s="60"/>
      <c r="I20" s="61">
        <v>3901</v>
      </c>
      <c r="J20" s="61"/>
      <c r="K20" s="61"/>
      <c r="L20" s="61">
        <v>3826</v>
      </c>
      <c r="M20" s="61"/>
      <c r="N20" s="61"/>
      <c r="O20" s="18">
        <v>70170</v>
      </c>
      <c r="P20" s="18">
        <f>+(C20+D20+E20+F20+G20+H20+I20+J20+K20+L20+M20+N20)/12</f>
        <v>1296.0833333333333</v>
      </c>
    </row>
    <row r="21" spans="1:21" ht="57">
      <c r="A21" s="50"/>
      <c r="B21" s="15" t="s">
        <v>86</v>
      </c>
      <c r="C21" s="59">
        <v>3685</v>
      </c>
      <c r="D21" s="59"/>
      <c r="E21" s="59"/>
      <c r="F21" s="60">
        <v>3955</v>
      </c>
      <c r="G21" s="60"/>
      <c r="H21" s="60"/>
      <c r="I21" s="61">
        <v>3883</v>
      </c>
      <c r="J21" s="61"/>
      <c r="K21" s="61"/>
      <c r="L21" s="61">
        <v>3797</v>
      </c>
      <c r="M21" s="61"/>
      <c r="N21" s="61"/>
      <c r="O21" s="18">
        <f>+(C21+D21+E21+F21+G21+H21+I21+J21+K21+L21+M21+N21)</f>
        <v>15320</v>
      </c>
      <c r="P21" s="18">
        <f>+(C21+D21+E21+F21+G21+H21+I21+J21+K21+L21+M21+N21)/12</f>
        <v>1276.6666666666667</v>
      </c>
      <c r="R21" s="11">
        <f>+C21</f>
        <v>3685</v>
      </c>
      <c r="S21" s="11">
        <f>+F21</f>
        <v>3955</v>
      </c>
      <c r="T21" s="11">
        <f>+I21</f>
        <v>3883</v>
      </c>
      <c r="U21" s="11">
        <f>+L21</f>
        <v>3797</v>
      </c>
    </row>
    <row r="22" spans="1:21" ht="71.25">
      <c r="A22" s="50"/>
      <c r="B22" s="5" t="s">
        <v>87</v>
      </c>
      <c r="C22" s="61">
        <v>4164</v>
      </c>
      <c r="D22" s="61"/>
      <c r="E22" s="61"/>
      <c r="F22" s="61">
        <v>3366</v>
      </c>
      <c r="G22" s="61"/>
      <c r="H22" s="61"/>
      <c r="I22" s="61">
        <v>3687</v>
      </c>
      <c r="J22" s="61"/>
      <c r="K22" s="61"/>
      <c r="L22" s="61">
        <v>3427</v>
      </c>
      <c r="M22" s="61"/>
      <c r="N22" s="61"/>
      <c r="O22" s="18">
        <f>+(C22+D22+E22+F22+G22+H22+I22+J22+K22+L22+M22+N22)</f>
        <v>14644</v>
      </c>
      <c r="P22" s="18">
        <f>+(C22+D22+E22+F22+G22+H22+I22+J22+K22+L22+M22+N22)/12</f>
        <v>1220.3333333333333</v>
      </c>
    </row>
    <row r="23" spans="1:21" ht="42.75">
      <c r="A23" s="50"/>
      <c r="B23" s="5" t="s">
        <v>88</v>
      </c>
      <c r="C23" s="62">
        <f>+C21/C20</f>
        <v>1.0021756867011151</v>
      </c>
      <c r="D23" s="62"/>
      <c r="E23" s="62"/>
      <c r="F23" s="62">
        <f>+F21/F20</f>
        <v>0.95324174499879488</v>
      </c>
      <c r="G23" s="62"/>
      <c r="H23" s="62"/>
      <c r="I23" s="62">
        <f>+I21/I20</f>
        <v>0.99538579851320175</v>
      </c>
      <c r="J23" s="62"/>
      <c r="K23" s="62"/>
      <c r="L23" s="62">
        <f>+L21/L20</f>
        <v>0.9924202822791427</v>
      </c>
      <c r="M23" s="62"/>
      <c r="N23" s="62"/>
      <c r="O23" s="22">
        <f>+O21/O20</f>
        <v>0.21832692033632606</v>
      </c>
      <c r="P23" s="22">
        <f>+P21/P20</f>
        <v>0.98501896740178752</v>
      </c>
    </row>
    <row r="24" spans="1:21" ht="28.5">
      <c r="A24" s="50"/>
      <c r="B24" s="5" t="s">
        <v>89</v>
      </c>
      <c r="C24" s="62">
        <f>+(C21-C22)/C22</f>
        <v>-0.11503362151777137</v>
      </c>
      <c r="D24" s="62"/>
      <c r="E24" s="62"/>
      <c r="F24" s="62">
        <f>+(F21-F22)/F22</f>
        <v>0.17498514557338088</v>
      </c>
      <c r="G24" s="62"/>
      <c r="H24" s="62"/>
      <c r="I24" s="62">
        <f>+(I21-I22)/I22</f>
        <v>5.3159750474640631E-2</v>
      </c>
      <c r="J24" s="62"/>
      <c r="K24" s="62"/>
      <c r="L24" s="62">
        <f>+(L21-L22)/L22</f>
        <v>0.10796615115261161</v>
      </c>
      <c r="M24" s="62"/>
      <c r="N24" s="62"/>
      <c r="O24" s="22">
        <f>+(O21-O22)/O22</f>
        <v>4.6162250751160885E-2</v>
      </c>
      <c r="P24" s="22">
        <f>+(P21-P22)/P22</f>
        <v>4.616225075116101E-2</v>
      </c>
    </row>
    <row r="25" spans="1:21" s="11" customFormat="1" ht="12.75" customHeight="1">
      <c r="A25" s="8"/>
      <c r="B25" s="8"/>
      <c r="C25" s="9">
        <v>0.8</v>
      </c>
      <c r="D25" s="9">
        <v>0.8</v>
      </c>
      <c r="E25" s="9">
        <v>0.8</v>
      </c>
      <c r="F25" s="9">
        <v>0.8</v>
      </c>
      <c r="G25" s="9">
        <v>0.8</v>
      </c>
      <c r="H25" s="9">
        <v>0.8</v>
      </c>
      <c r="I25" s="9">
        <v>0.8</v>
      </c>
      <c r="J25" s="9">
        <v>0.8</v>
      </c>
      <c r="K25" s="9">
        <v>0.8</v>
      </c>
      <c r="L25" s="9">
        <v>0.8</v>
      </c>
      <c r="M25" s="9">
        <v>0.8</v>
      </c>
      <c r="N25" s="9">
        <v>0.8</v>
      </c>
      <c r="O25" s="9"/>
      <c r="P25" s="10"/>
    </row>
    <row r="26" spans="1:21" ht="30" customHeight="1">
      <c r="A26" s="44" t="s">
        <v>57</v>
      </c>
      <c r="B26" s="44"/>
      <c r="C26" s="44"/>
      <c r="D26" s="44"/>
      <c r="E26" s="44"/>
      <c r="F26" s="44"/>
      <c r="G26" s="44"/>
      <c r="H26" s="44"/>
      <c r="I26" s="44"/>
      <c r="J26" s="44"/>
      <c r="K26" s="51" t="s">
        <v>58</v>
      </c>
      <c r="L26" s="51"/>
      <c r="M26" s="51"/>
      <c r="N26" s="51"/>
      <c r="O26" s="51"/>
      <c r="P26" s="51"/>
    </row>
    <row r="27" spans="1:21" ht="48.6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52" t="s">
        <v>59</v>
      </c>
      <c r="L27" s="52"/>
      <c r="M27" s="52"/>
      <c r="N27" s="52"/>
      <c r="O27" s="52"/>
      <c r="P27" s="12"/>
    </row>
    <row r="28" spans="1:21" ht="51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52" t="s">
        <v>60</v>
      </c>
      <c r="L28" s="52"/>
      <c r="M28" s="52"/>
      <c r="N28" s="52"/>
      <c r="O28" s="52"/>
      <c r="P28" s="12"/>
    </row>
    <row r="29" spans="1:21" ht="54.2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52" t="s">
        <v>61</v>
      </c>
      <c r="L29" s="52"/>
      <c r="M29" s="52"/>
      <c r="N29" s="52"/>
      <c r="O29" s="52"/>
      <c r="P29" s="12"/>
    </row>
    <row r="30" spans="1:21" ht="54.9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52" t="s">
        <v>63</v>
      </c>
      <c r="L30" s="52"/>
      <c r="M30" s="52"/>
      <c r="N30" s="52"/>
      <c r="O30" s="52"/>
      <c r="P30" s="12"/>
    </row>
    <row r="31" spans="1:21" ht="53.4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52" t="s">
        <v>64</v>
      </c>
      <c r="L31" s="52"/>
      <c r="M31" s="52"/>
      <c r="N31" s="52"/>
      <c r="O31" s="52"/>
      <c r="P31" s="12"/>
    </row>
    <row r="32" spans="1:21" ht="36.6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51" t="s">
        <v>65</v>
      </c>
      <c r="L32" s="51"/>
      <c r="M32" s="51"/>
      <c r="N32" s="51"/>
      <c r="O32" s="51"/>
      <c r="P32" s="51"/>
    </row>
    <row r="33" spans="1:16" ht="36.6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7" t="s">
        <v>72</v>
      </c>
      <c r="L33" s="47"/>
      <c r="M33" s="47"/>
      <c r="N33" s="47"/>
      <c r="O33" s="47"/>
      <c r="P33" s="47"/>
    </row>
    <row r="34" spans="1:16" ht="36.6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7" t="s">
        <v>32</v>
      </c>
      <c r="L34" s="47"/>
      <c r="M34" s="47"/>
      <c r="N34" s="47"/>
      <c r="O34" s="47"/>
      <c r="P34" s="47"/>
    </row>
    <row r="35" spans="1:16" ht="36.6" customHeight="1">
      <c r="K35" s="54" t="s">
        <v>66</v>
      </c>
      <c r="L35" s="54"/>
      <c r="M35" s="54"/>
      <c r="N35" s="13">
        <v>31</v>
      </c>
      <c r="O35" s="13">
        <v>12</v>
      </c>
      <c r="P35" s="13">
        <v>2017</v>
      </c>
    </row>
    <row r="36" spans="1:16" ht="36.6" customHeight="1">
      <c r="K36" s="54" t="s">
        <v>67</v>
      </c>
      <c r="L36" s="54"/>
      <c r="M36" s="54"/>
      <c r="N36" s="13">
        <v>28</v>
      </c>
      <c r="O36" s="13">
        <v>2</v>
      </c>
      <c r="P36" s="13">
        <v>2018</v>
      </c>
    </row>
    <row r="37" spans="1:16">
      <c r="K37" s="54" t="s">
        <v>68</v>
      </c>
      <c r="L37" s="54"/>
      <c r="M37" s="54"/>
      <c r="N37" s="55" t="s">
        <v>90</v>
      </c>
      <c r="O37" s="55"/>
      <c r="P37" s="55"/>
    </row>
    <row r="38" spans="1:16">
      <c r="A38" s="64" t="s">
        <v>119</v>
      </c>
      <c r="B38" s="64"/>
      <c r="C38" s="64"/>
      <c r="D38" s="64"/>
      <c r="E38" s="64"/>
      <c r="F38" s="64"/>
      <c r="G38" s="64"/>
      <c r="H38" s="64"/>
      <c r="I38" s="64"/>
      <c r="J38" s="64"/>
    </row>
    <row r="39" spans="1:16">
      <c r="A39" s="64"/>
      <c r="B39" s="64"/>
      <c r="C39" s="64"/>
      <c r="D39" s="64"/>
      <c r="E39" s="64"/>
      <c r="F39" s="64"/>
      <c r="G39" s="64"/>
      <c r="H39" s="64"/>
      <c r="I39" s="64"/>
      <c r="J39" s="64"/>
    </row>
    <row r="40" spans="1:16">
      <c r="A40" s="64"/>
      <c r="B40" s="64"/>
      <c r="C40" s="64"/>
      <c r="D40" s="64"/>
      <c r="E40" s="64"/>
      <c r="F40" s="64"/>
      <c r="G40" s="64"/>
      <c r="H40" s="64"/>
      <c r="I40" s="64"/>
      <c r="J40" s="64"/>
    </row>
  </sheetData>
  <mergeCells count="80">
    <mergeCell ref="A38:J40"/>
    <mergeCell ref="K35:M35"/>
    <mergeCell ref="K36:M36"/>
    <mergeCell ref="K37:M37"/>
    <mergeCell ref="N37:P37"/>
    <mergeCell ref="A26:J26"/>
    <mergeCell ref="K26:P26"/>
    <mergeCell ref="A27:J34"/>
    <mergeCell ref="K27:O27"/>
    <mergeCell ref="K28:O28"/>
    <mergeCell ref="K29:O29"/>
    <mergeCell ref="K30:O30"/>
    <mergeCell ref="K31:O31"/>
    <mergeCell ref="K32:P32"/>
    <mergeCell ref="K33:P33"/>
    <mergeCell ref="K34:P34"/>
    <mergeCell ref="L23:N23"/>
    <mergeCell ref="C24:E24"/>
    <mergeCell ref="F24:H24"/>
    <mergeCell ref="I24:K24"/>
    <mergeCell ref="L24:N24"/>
    <mergeCell ref="A18:P18"/>
    <mergeCell ref="C19:E19"/>
    <mergeCell ref="F19:H19"/>
    <mergeCell ref="I19:K19"/>
    <mergeCell ref="L19:N19"/>
    <mergeCell ref="A20:A24"/>
    <mergeCell ref="C20:E20"/>
    <mergeCell ref="F20:H20"/>
    <mergeCell ref="I20:K20"/>
    <mergeCell ref="L20:N20"/>
    <mergeCell ref="C21:E21"/>
    <mergeCell ref="F21:H21"/>
    <mergeCell ref="I21:K21"/>
    <mergeCell ref="L21:N21"/>
    <mergeCell ref="C22:E22"/>
    <mergeCell ref="F22:H22"/>
    <mergeCell ref="I22:K22"/>
    <mergeCell ref="L22:N22"/>
    <mergeCell ref="C23:E23"/>
    <mergeCell ref="F23:H23"/>
    <mergeCell ref="I23:K23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2:C12"/>
    <mergeCell ref="D12:I12"/>
    <mergeCell ref="J12:L12"/>
    <mergeCell ref="M12:P12"/>
    <mergeCell ref="A13:C13"/>
    <mergeCell ref="D13:I13"/>
    <mergeCell ref="J13:L13"/>
    <mergeCell ref="M13:P13"/>
    <mergeCell ref="A10:C10"/>
    <mergeCell ref="D10:I10"/>
    <mergeCell ref="J10:L10"/>
    <mergeCell ref="M10:P10"/>
    <mergeCell ref="A11:C11"/>
    <mergeCell ref="D11:I11"/>
    <mergeCell ref="J11:L11"/>
    <mergeCell ref="M11:P11"/>
    <mergeCell ref="A7:P7"/>
    <mergeCell ref="A8:P8"/>
    <mergeCell ref="A9:C9"/>
    <mergeCell ref="D9:I9"/>
    <mergeCell ref="J9:L9"/>
    <mergeCell ref="M9:P9"/>
    <mergeCell ref="A1:C6"/>
    <mergeCell ref="D1:L3"/>
    <mergeCell ref="M1:P2"/>
    <mergeCell ref="M3:P4"/>
    <mergeCell ref="D4:L6"/>
    <mergeCell ref="M5:P6"/>
  </mergeCells>
  <pageMargins left="0" right="0" top="0.39370078740157477" bottom="0.39370078740157477" header="0" footer="0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workbookViewId="0">
      <selection sqref="A1:C6"/>
    </sheetView>
  </sheetViews>
  <sheetFormatPr baseColWidth="10" defaultRowHeight="14.25"/>
  <cols>
    <col min="1" max="1" width="9.375" style="2" customWidth="1"/>
    <col min="2" max="2" width="15.375" style="2" customWidth="1"/>
    <col min="3" max="3" width="14.375" style="2" customWidth="1"/>
    <col min="4" max="4" width="12.125" style="2" customWidth="1"/>
    <col min="5" max="14" width="11.375" style="2" customWidth="1"/>
    <col min="15" max="16" width="14.375" style="2" customWidth="1"/>
    <col min="17" max="17" width="2.375" style="2" customWidth="1"/>
    <col min="18" max="1024" width="10" style="2" customWidth="1"/>
  </cols>
  <sheetData>
    <row r="1" spans="1:16" s="1" customFormat="1" ht="13.9" customHeight="1">
      <c r="A1" s="40"/>
      <c r="B1" s="40"/>
      <c r="C1" s="40"/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2" t="s">
        <v>1</v>
      </c>
      <c r="N1" s="42"/>
      <c r="O1" s="42"/>
      <c r="P1" s="42"/>
    </row>
    <row r="2" spans="1:16" s="1" customFormat="1" ht="13.9" customHeight="1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</row>
    <row r="3" spans="1:16" s="1" customFormat="1" ht="13.9" customHeight="1">
      <c r="A3" s="40"/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2" t="s">
        <v>2</v>
      </c>
      <c r="N3" s="42"/>
      <c r="O3" s="42"/>
      <c r="P3" s="42"/>
    </row>
    <row r="4" spans="1:16" s="1" customFormat="1" ht="13.9" customHeight="1">
      <c r="A4" s="40"/>
      <c r="B4" s="40"/>
      <c r="C4" s="40"/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2"/>
      <c r="N4" s="42"/>
      <c r="O4" s="42"/>
      <c r="P4" s="42"/>
    </row>
    <row r="5" spans="1:16" s="1" customFormat="1" ht="13.9" customHeight="1">
      <c r="A5" s="40"/>
      <c r="B5" s="40"/>
      <c r="C5" s="40"/>
      <c r="D5" s="41"/>
      <c r="E5" s="41"/>
      <c r="F5" s="41"/>
      <c r="G5" s="41"/>
      <c r="H5" s="41"/>
      <c r="I5" s="41"/>
      <c r="J5" s="41"/>
      <c r="K5" s="41"/>
      <c r="L5" s="41"/>
      <c r="M5" s="42" t="s">
        <v>4</v>
      </c>
      <c r="N5" s="42"/>
      <c r="O5" s="42"/>
      <c r="P5" s="42"/>
    </row>
    <row r="6" spans="1:16" s="1" customFormat="1" ht="13.9" customHeight="1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  <c r="O6" s="42"/>
      <c r="P6" s="42"/>
    </row>
    <row r="7" spans="1:16" s="1" customFormat="1" ht="29.8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30" customHeight="1">
      <c r="A8" s="44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30.75" customHeight="1">
      <c r="A9" s="45" t="s">
        <v>6</v>
      </c>
      <c r="B9" s="45"/>
      <c r="C9" s="45"/>
      <c r="D9" s="56" t="s">
        <v>91</v>
      </c>
      <c r="E9" s="56"/>
      <c r="F9" s="56"/>
      <c r="G9" s="56"/>
      <c r="H9" s="56"/>
      <c r="I9" s="56"/>
      <c r="J9" s="45" t="s">
        <v>8</v>
      </c>
      <c r="K9" s="45"/>
      <c r="L9" s="45"/>
      <c r="M9" s="57" t="s">
        <v>9</v>
      </c>
      <c r="N9" s="57"/>
      <c r="O9" s="57"/>
      <c r="P9" s="57"/>
    </row>
    <row r="10" spans="1:16" ht="35.25" customHeight="1">
      <c r="A10" s="45" t="s">
        <v>10</v>
      </c>
      <c r="B10" s="45"/>
      <c r="C10" s="45"/>
      <c r="D10" s="48" t="s">
        <v>70</v>
      </c>
      <c r="E10" s="48"/>
      <c r="F10" s="48"/>
      <c r="G10" s="48"/>
      <c r="H10" s="48"/>
      <c r="I10" s="48"/>
      <c r="J10" s="45" t="s">
        <v>11</v>
      </c>
      <c r="K10" s="45"/>
      <c r="L10" s="45"/>
      <c r="M10" s="55" t="s">
        <v>12</v>
      </c>
      <c r="N10" s="55"/>
      <c r="O10" s="55"/>
      <c r="P10" s="55"/>
    </row>
    <row r="11" spans="1:16" ht="15">
      <c r="A11" s="45" t="s">
        <v>13</v>
      </c>
      <c r="B11" s="45"/>
      <c r="C11" s="45"/>
      <c r="D11" s="56" t="s">
        <v>92</v>
      </c>
      <c r="E11" s="56"/>
      <c r="F11" s="56"/>
      <c r="G11" s="56"/>
      <c r="H11" s="56"/>
      <c r="I11" s="56"/>
      <c r="J11" s="45" t="s">
        <v>15</v>
      </c>
      <c r="K11" s="45"/>
      <c r="L11" s="45"/>
      <c r="M11" s="57" t="s">
        <v>93</v>
      </c>
      <c r="N11" s="57"/>
      <c r="O11" s="57"/>
      <c r="P11" s="57"/>
    </row>
    <row r="12" spans="1:16" ht="15">
      <c r="A12" s="45" t="s">
        <v>17</v>
      </c>
      <c r="B12" s="45"/>
      <c r="C12" s="45"/>
      <c r="D12" s="56" t="s">
        <v>94</v>
      </c>
      <c r="E12" s="56"/>
      <c r="F12" s="56"/>
      <c r="G12" s="56"/>
      <c r="H12" s="56"/>
      <c r="I12" s="56"/>
      <c r="J12" s="45" t="s">
        <v>19</v>
      </c>
      <c r="K12" s="45"/>
      <c r="L12" s="45"/>
      <c r="M12" s="57" t="s">
        <v>20</v>
      </c>
      <c r="N12" s="57"/>
      <c r="O12" s="57"/>
      <c r="P12" s="57"/>
    </row>
    <row r="13" spans="1:16" ht="15">
      <c r="A13" s="45" t="s">
        <v>21</v>
      </c>
      <c r="B13" s="45"/>
      <c r="C13" s="45"/>
      <c r="D13" s="56" t="s">
        <v>95</v>
      </c>
      <c r="E13" s="56"/>
      <c r="F13" s="56"/>
      <c r="G13" s="56"/>
      <c r="H13" s="56"/>
      <c r="I13" s="56"/>
      <c r="J13" s="45" t="s">
        <v>23</v>
      </c>
      <c r="K13" s="45"/>
      <c r="L13" s="45"/>
      <c r="M13" s="58" t="s">
        <v>96</v>
      </c>
      <c r="N13" s="58"/>
      <c r="O13" s="58"/>
      <c r="P13" s="58"/>
    </row>
    <row r="14" spans="1:16" ht="110.1" customHeight="1">
      <c r="A14" s="45" t="s">
        <v>25</v>
      </c>
      <c r="B14" s="45"/>
      <c r="C14" s="45"/>
      <c r="D14" s="56" t="s">
        <v>97</v>
      </c>
      <c r="E14" s="56"/>
      <c r="F14" s="56"/>
      <c r="G14" s="56"/>
      <c r="H14" s="56"/>
      <c r="I14" s="56"/>
      <c r="J14" s="45" t="s">
        <v>27</v>
      </c>
      <c r="K14" s="45"/>
      <c r="L14" s="45"/>
      <c r="M14" s="58" t="s">
        <v>98</v>
      </c>
      <c r="N14" s="58"/>
      <c r="O14" s="58"/>
      <c r="P14" s="58"/>
    </row>
    <row r="15" spans="1:16" ht="40.15" customHeight="1">
      <c r="A15" s="45" t="s">
        <v>29</v>
      </c>
      <c r="B15" s="45"/>
      <c r="C15" s="45"/>
      <c r="D15" s="49" t="s">
        <v>71</v>
      </c>
      <c r="E15" s="49"/>
      <c r="F15" s="49"/>
      <c r="G15" s="49"/>
      <c r="H15" s="49"/>
      <c r="I15" s="45" t="s">
        <v>30</v>
      </c>
      <c r="J15" s="45"/>
      <c r="K15" s="45"/>
      <c r="L15" s="49" t="s">
        <v>72</v>
      </c>
      <c r="M15" s="49"/>
      <c r="N15" s="49"/>
      <c r="O15" s="49"/>
      <c r="P15" s="49"/>
    </row>
    <row r="16" spans="1:16" ht="36.4" customHeight="1">
      <c r="A16" s="45"/>
      <c r="B16" s="45"/>
      <c r="C16" s="45"/>
      <c r="D16" s="47" t="s">
        <v>73</v>
      </c>
      <c r="E16" s="47"/>
      <c r="F16" s="47"/>
      <c r="G16" s="47"/>
      <c r="H16" s="47"/>
      <c r="I16" s="45"/>
      <c r="J16" s="45"/>
      <c r="K16" s="45"/>
      <c r="L16" s="47" t="s">
        <v>32</v>
      </c>
      <c r="M16" s="47"/>
      <c r="N16" s="47"/>
      <c r="O16" s="47"/>
      <c r="P16" s="47"/>
    </row>
    <row r="17" spans="1:16" ht="6.75" customHeight="1"/>
    <row r="18" spans="1:16" ht="30" customHeight="1">
      <c r="A18" s="44" t="s">
        <v>33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30" customHeight="1">
      <c r="A19" s="3" t="s">
        <v>34</v>
      </c>
      <c r="B19" s="4" t="s">
        <v>35</v>
      </c>
      <c r="C19" s="4" t="s">
        <v>36</v>
      </c>
      <c r="D19" s="3" t="s">
        <v>37</v>
      </c>
      <c r="E19" s="3" t="s">
        <v>38</v>
      </c>
      <c r="F19" s="3" t="s">
        <v>39</v>
      </c>
      <c r="G19" s="3" t="s">
        <v>40</v>
      </c>
      <c r="H19" s="3" t="s">
        <v>41</v>
      </c>
      <c r="I19" s="4" t="s">
        <v>42</v>
      </c>
      <c r="J19" s="3" t="s">
        <v>43</v>
      </c>
      <c r="K19" s="3" t="s">
        <v>44</v>
      </c>
      <c r="L19" s="3" t="s">
        <v>45</v>
      </c>
      <c r="M19" s="3" t="s">
        <v>46</v>
      </c>
      <c r="N19" s="3" t="s">
        <v>47</v>
      </c>
      <c r="O19" s="3" t="s">
        <v>83</v>
      </c>
      <c r="P19" s="3" t="s">
        <v>84</v>
      </c>
    </row>
    <row r="20" spans="1:16" ht="42.75">
      <c r="A20" s="50">
        <v>2017</v>
      </c>
      <c r="B20" s="5" t="s">
        <v>99</v>
      </c>
      <c r="C20" s="24">
        <v>520328230</v>
      </c>
      <c r="D20" s="24">
        <v>498780527</v>
      </c>
      <c r="E20" s="24">
        <v>559014217</v>
      </c>
      <c r="F20" s="24">
        <v>578135951</v>
      </c>
      <c r="G20" s="24">
        <v>773296889</v>
      </c>
      <c r="H20" s="24">
        <v>618608509</v>
      </c>
      <c r="I20" s="26">
        <v>608981414.70000005</v>
      </c>
      <c r="J20" s="24">
        <v>577742342.91999996</v>
      </c>
      <c r="K20" s="24">
        <v>474489207.45999998</v>
      </c>
      <c r="L20" s="24">
        <v>506662811.43000001</v>
      </c>
      <c r="M20" s="24">
        <v>542551692.50999999</v>
      </c>
      <c r="N20" s="24">
        <v>438617208.29000002</v>
      </c>
      <c r="O20" s="27">
        <f>+(C20+D20+E20+F20+G20+H20+I20+J20+K20+L20+M20+N20)</f>
        <v>6697209000.3100004</v>
      </c>
      <c r="P20" s="27">
        <f>+(C20+D20+E20+F20+G20+H20+I20+J20+K20+L20+M20+N20)/12</f>
        <v>558100750.02583337</v>
      </c>
    </row>
    <row r="21" spans="1:16" ht="28.5">
      <c r="A21" s="50"/>
      <c r="B21" s="5" t="s">
        <v>51</v>
      </c>
      <c r="C21" s="28">
        <v>33</v>
      </c>
      <c r="D21" s="29">
        <v>33</v>
      </c>
      <c r="E21" s="29">
        <v>33</v>
      </c>
      <c r="F21" s="29">
        <v>33</v>
      </c>
      <c r="G21" s="29">
        <v>33</v>
      </c>
      <c r="H21" s="29">
        <v>33</v>
      </c>
      <c r="I21" s="29">
        <v>33</v>
      </c>
      <c r="J21" s="29">
        <v>33</v>
      </c>
      <c r="K21" s="29">
        <v>33</v>
      </c>
      <c r="L21" s="29">
        <v>33</v>
      </c>
      <c r="M21" s="29">
        <v>33</v>
      </c>
      <c r="N21" s="29">
        <v>33</v>
      </c>
      <c r="O21" s="30">
        <f>MAX(C21:N21)</f>
        <v>33</v>
      </c>
      <c r="P21" s="30">
        <f>+(C21+D21+E21+F21+G21+H21+I21+J21+K21+L21+M21+N21)/12</f>
        <v>33</v>
      </c>
    </row>
    <row r="22" spans="1:16" ht="57">
      <c r="A22" s="50"/>
      <c r="B22" s="5" t="s">
        <v>100</v>
      </c>
      <c r="C22" s="31">
        <v>96548676</v>
      </c>
      <c r="D22" s="25">
        <v>278577999</v>
      </c>
      <c r="E22" s="25">
        <v>278988449</v>
      </c>
      <c r="F22" s="25">
        <v>59994538</v>
      </c>
      <c r="G22" s="32">
        <v>144312799</v>
      </c>
      <c r="H22" s="25">
        <v>148534837.94</v>
      </c>
      <c r="I22" s="25">
        <v>32318051.870000001</v>
      </c>
      <c r="J22" s="25">
        <v>118624749.68000001</v>
      </c>
      <c r="K22" s="25">
        <v>174437148.74000001</v>
      </c>
      <c r="L22" s="25">
        <v>86943270.969999999</v>
      </c>
      <c r="M22" s="25">
        <v>262537666.05000001</v>
      </c>
      <c r="N22" s="25">
        <v>441434897.04000002</v>
      </c>
      <c r="O22" s="33">
        <f>+(C22+D22+E22+F22+G22+H22+I22+J22+K22+L22+M22+N22)</f>
        <v>2123253083.29</v>
      </c>
      <c r="P22" s="32">
        <f>+(C22+D22+E22+F22+G22+H22+I22+J22+K22+L22+M22+N22)/12</f>
        <v>176937756.94083333</v>
      </c>
    </row>
    <row r="23" spans="1:16" ht="57">
      <c r="A23" s="50"/>
      <c r="B23" s="5" t="s">
        <v>101</v>
      </c>
      <c r="C23" s="33">
        <f t="shared" ref="C23:N23" si="0">+C20/C21</f>
        <v>15767522.121212121</v>
      </c>
      <c r="D23" s="33">
        <f t="shared" si="0"/>
        <v>15114561.424242424</v>
      </c>
      <c r="E23" s="33">
        <f t="shared" si="0"/>
        <v>16939824.757575758</v>
      </c>
      <c r="F23" s="33">
        <f t="shared" si="0"/>
        <v>17519271.242424242</v>
      </c>
      <c r="G23" s="33">
        <f t="shared" si="0"/>
        <v>23433239.060606062</v>
      </c>
      <c r="H23" s="33">
        <f t="shared" si="0"/>
        <v>18745712.393939395</v>
      </c>
      <c r="I23" s="33">
        <f t="shared" si="0"/>
        <v>18453982.263636366</v>
      </c>
      <c r="J23" s="33">
        <f t="shared" si="0"/>
        <v>17507343.724848483</v>
      </c>
      <c r="K23" s="33">
        <f t="shared" si="0"/>
        <v>14378460.832121212</v>
      </c>
      <c r="L23" s="33">
        <f t="shared" si="0"/>
        <v>15353418.528181819</v>
      </c>
      <c r="M23" s="33">
        <f t="shared" si="0"/>
        <v>16440960.379090909</v>
      </c>
      <c r="N23" s="33">
        <f t="shared" si="0"/>
        <v>13291430.554242425</v>
      </c>
      <c r="O23" s="27">
        <f>AVERAGE(C23:N23)</f>
        <v>16912143.94017677</v>
      </c>
      <c r="P23" s="27">
        <f>+P20/P21</f>
        <v>16912143.94017677</v>
      </c>
    </row>
    <row r="24" spans="1:16" ht="42.75">
      <c r="A24" s="50"/>
      <c r="B24" s="5" t="s">
        <v>102</v>
      </c>
      <c r="C24" s="34">
        <f t="shared" ref="C24:P24" si="1">+(C20-C22)/C22</f>
        <v>4.3892839504086005</v>
      </c>
      <c r="D24" s="34">
        <f t="shared" si="1"/>
        <v>0.79045196961157005</v>
      </c>
      <c r="E24" s="34">
        <f t="shared" si="1"/>
        <v>1.0037181431837703</v>
      </c>
      <c r="F24" s="34">
        <f t="shared" si="1"/>
        <v>8.6364764239037886</v>
      </c>
      <c r="G24" s="34">
        <f t="shared" si="1"/>
        <v>4.3584775179920117</v>
      </c>
      <c r="H24" s="34">
        <f t="shared" si="1"/>
        <v>3.1647368225485542</v>
      </c>
      <c r="I24" s="34">
        <f t="shared" si="1"/>
        <v>17.843382551325796</v>
      </c>
      <c r="J24" s="34">
        <f t="shared" si="1"/>
        <v>3.8703356127495092</v>
      </c>
      <c r="K24" s="34">
        <f t="shared" si="1"/>
        <v>1.720115588264</v>
      </c>
      <c r="L24" s="34">
        <f t="shared" si="1"/>
        <v>4.8275103498788923</v>
      </c>
      <c r="M24" s="34">
        <f t="shared" si="1"/>
        <v>1.0665670593973804</v>
      </c>
      <c r="N24" s="34">
        <f t="shared" si="1"/>
        <v>-6.3830222052985519E-3</v>
      </c>
      <c r="O24" s="34">
        <f t="shared" si="1"/>
        <v>2.1542207817885819</v>
      </c>
      <c r="P24" s="34">
        <f t="shared" si="1"/>
        <v>2.1542207817885819</v>
      </c>
    </row>
    <row r="25" spans="1:16">
      <c r="A25" s="50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"/>
      <c r="P25" s="6"/>
    </row>
    <row r="26" spans="1:16" s="11" customFormat="1" ht="12.75" customHeight="1">
      <c r="A26" s="8"/>
      <c r="B26" s="8"/>
      <c r="C26" s="9">
        <v>0.8</v>
      </c>
      <c r="D26" s="9">
        <v>0.8</v>
      </c>
      <c r="E26" s="9">
        <v>0.8</v>
      </c>
      <c r="F26" s="9">
        <v>0.8</v>
      </c>
      <c r="G26" s="9">
        <v>0.8</v>
      </c>
      <c r="H26" s="9">
        <v>0.8</v>
      </c>
      <c r="I26" s="9">
        <v>0.8</v>
      </c>
      <c r="J26" s="9">
        <v>0.8</v>
      </c>
      <c r="K26" s="9">
        <v>0.8</v>
      </c>
      <c r="L26" s="9">
        <v>0.8</v>
      </c>
      <c r="M26" s="9">
        <v>0.8</v>
      </c>
      <c r="N26" s="9">
        <v>0.8</v>
      </c>
      <c r="O26" s="9"/>
      <c r="P26" s="10"/>
    </row>
    <row r="27" spans="1:16" ht="30" customHeight="1">
      <c r="A27" s="44" t="s">
        <v>57</v>
      </c>
      <c r="B27" s="44"/>
      <c r="C27" s="44"/>
      <c r="D27" s="44"/>
      <c r="E27" s="44"/>
      <c r="F27" s="44"/>
      <c r="G27" s="44"/>
      <c r="H27" s="44"/>
      <c r="I27" s="44"/>
      <c r="J27" s="44"/>
      <c r="K27" s="51" t="s">
        <v>58</v>
      </c>
      <c r="L27" s="51"/>
      <c r="M27" s="51"/>
      <c r="N27" s="51"/>
      <c r="O27" s="51"/>
      <c r="P27" s="51"/>
    </row>
    <row r="28" spans="1:16" ht="48.6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52" t="s">
        <v>59</v>
      </c>
      <c r="L28" s="52"/>
      <c r="M28" s="52"/>
      <c r="N28" s="52"/>
      <c r="O28" s="52"/>
      <c r="P28" s="12"/>
    </row>
    <row r="29" spans="1:16" ht="51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52" t="s">
        <v>60</v>
      </c>
      <c r="L29" s="52"/>
      <c r="M29" s="52"/>
      <c r="N29" s="52"/>
      <c r="O29" s="52"/>
      <c r="P29" s="12"/>
    </row>
    <row r="30" spans="1:16" ht="54.2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52" t="s">
        <v>61</v>
      </c>
      <c r="L30" s="52"/>
      <c r="M30" s="52"/>
      <c r="N30" s="52"/>
      <c r="O30" s="52"/>
      <c r="P30" s="12"/>
    </row>
    <row r="31" spans="1:16" ht="54.9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52" t="s">
        <v>63</v>
      </c>
      <c r="L31" s="52"/>
      <c r="M31" s="52"/>
      <c r="N31" s="52"/>
      <c r="O31" s="52"/>
      <c r="P31" s="12" t="s">
        <v>62</v>
      </c>
    </row>
    <row r="32" spans="1:16" ht="53.4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52" t="s">
        <v>64</v>
      </c>
      <c r="L32" s="52"/>
      <c r="M32" s="52"/>
      <c r="N32" s="52"/>
      <c r="O32" s="52"/>
      <c r="P32" s="12"/>
    </row>
    <row r="33" spans="1:16" ht="36.6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51" t="s">
        <v>65</v>
      </c>
      <c r="L33" s="51"/>
      <c r="M33" s="51"/>
      <c r="N33" s="51"/>
      <c r="O33" s="51"/>
      <c r="P33" s="51"/>
    </row>
    <row r="34" spans="1:16" ht="36.6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7" t="s">
        <v>72</v>
      </c>
      <c r="L34" s="47"/>
      <c r="M34" s="47"/>
      <c r="N34" s="47"/>
      <c r="O34" s="47"/>
      <c r="P34" s="47"/>
    </row>
    <row r="35" spans="1:16" ht="36.6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7" t="s">
        <v>32</v>
      </c>
      <c r="L35" s="47"/>
      <c r="M35" s="47"/>
      <c r="N35" s="47"/>
      <c r="O35" s="47"/>
      <c r="P35" s="47"/>
    </row>
    <row r="36" spans="1:16" ht="36.6" customHeight="1">
      <c r="K36" s="54" t="s">
        <v>66</v>
      </c>
      <c r="L36" s="54"/>
      <c r="M36" s="54"/>
      <c r="N36" s="13">
        <v>31</v>
      </c>
      <c r="O36" s="13">
        <v>12</v>
      </c>
      <c r="P36" s="13">
        <v>2017</v>
      </c>
    </row>
    <row r="37" spans="1:16" ht="36.6" customHeight="1">
      <c r="K37" s="54" t="s">
        <v>67</v>
      </c>
      <c r="L37" s="54"/>
      <c r="M37" s="54"/>
      <c r="N37" s="13">
        <v>28</v>
      </c>
      <c r="O37" s="13">
        <v>2</v>
      </c>
      <c r="P37" s="13">
        <v>2018</v>
      </c>
    </row>
    <row r="38" spans="1:16">
      <c r="K38" s="54" t="s">
        <v>68</v>
      </c>
      <c r="L38" s="54"/>
      <c r="M38" s="54"/>
      <c r="N38" s="55" t="s">
        <v>103</v>
      </c>
      <c r="O38" s="55"/>
      <c r="P38" s="55"/>
    </row>
    <row r="39" spans="1:16">
      <c r="A39" s="64" t="s">
        <v>120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6">
      <c r="A40" s="64"/>
      <c r="B40" s="64"/>
      <c r="C40" s="64"/>
      <c r="D40" s="64"/>
      <c r="E40" s="64"/>
      <c r="F40" s="64"/>
      <c r="G40" s="64"/>
      <c r="H40" s="64"/>
      <c r="I40" s="64"/>
      <c r="J40" s="64"/>
    </row>
    <row r="41" spans="1:16">
      <c r="A41" s="64"/>
      <c r="B41" s="64"/>
      <c r="C41" s="64"/>
      <c r="D41" s="64"/>
      <c r="E41" s="64"/>
      <c r="F41" s="64"/>
      <c r="G41" s="64"/>
      <c r="H41" s="64"/>
      <c r="I41" s="64"/>
      <c r="J41" s="64"/>
    </row>
  </sheetData>
  <mergeCells count="56">
    <mergeCell ref="A39:J41"/>
    <mergeCell ref="K36:M36"/>
    <mergeCell ref="K37:M37"/>
    <mergeCell ref="K38:M38"/>
    <mergeCell ref="N38:P38"/>
    <mergeCell ref="A18:P18"/>
    <mergeCell ref="A20:A25"/>
    <mergeCell ref="A27:J27"/>
    <mergeCell ref="K27:P27"/>
    <mergeCell ref="A28:J35"/>
    <mergeCell ref="K28:O28"/>
    <mergeCell ref="K29:O29"/>
    <mergeCell ref="K30:O30"/>
    <mergeCell ref="K31:O31"/>
    <mergeCell ref="K32:O32"/>
    <mergeCell ref="K33:P33"/>
    <mergeCell ref="K34:P34"/>
    <mergeCell ref="K35:P35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2:C12"/>
    <mergeCell ref="D12:I12"/>
    <mergeCell ref="J12:L12"/>
    <mergeCell ref="M12:P12"/>
    <mergeCell ref="A13:C13"/>
    <mergeCell ref="D13:I13"/>
    <mergeCell ref="J13:L13"/>
    <mergeCell ref="M13:P13"/>
    <mergeCell ref="A10:C10"/>
    <mergeCell ref="D10:I10"/>
    <mergeCell ref="J10:L10"/>
    <mergeCell ref="M10:P10"/>
    <mergeCell ref="A11:C11"/>
    <mergeCell ref="D11:I11"/>
    <mergeCell ref="J11:L11"/>
    <mergeCell ref="M11:P11"/>
    <mergeCell ref="A7:P7"/>
    <mergeCell ref="A8:P8"/>
    <mergeCell ref="A9:C9"/>
    <mergeCell ref="D9:I9"/>
    <mergeCell ref="J9:L9"/>
    <mergeCell ref="M9:P9"/>
    <mergeCell ref="A1:C6"/>
    <mergeCell ref="D1:L3"/>
    <mergeCell ref="M1:P2"/>
    <mergeCell ref="M3:P4"/>
    <mergeCell ref="D4:L6"/>
    <mergeCell ref="M5:P6"/>
  </mergeCells>
  <dataValidations disablePrompts="1" count="1">
    <dataValidation type="list" allowBlank="1" showErrorMessage="1" sqref="D10">
      <formula1>"982 - Formación artística en la escuela y la ciudad,985 - Emprendimiento artístico y empleo del artista,993 - Experiencias artísticas para la primera infancia,996 - Integración entre el arte,la cultura científica,la tecnología y la ciudad,998 - Fortalec"</formula1>
    </dataValidation>
  </dataValidations>
  <pageMargins left="0" right="0" top="0.39370078740157477" bottom="0.39370078740157477" header="0" footer="0"/>
  <pageSetup paperSize="9" orientation="portrait" r:id="rId1"/>
  <headerFooter>
    <oddHeader>&amp;C&amp;A</oddHead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zoomScale="85" zoomScaleNormal="85" workbookViewId="0">
      <selection sqref="A1:C6"/>
    </sheetView>
  </sheetViews>
  <sheetFormatPr baseColWidth="10" defaultRowHeight="14.25"/>
  <cols>
    <col min="1" max="1" width="9.375" style="2" customWidth="1"/>
    <col min="2" max="2" width="15.375" style="2" customWidth="1"/>
    <col min="3" max="14" width="14.25" style="2" customWidth="1"/>
    <col min="15" max="15" width="16.625" style="2" customWidth="1"/>
    <col min="16" max="16" width="15.125" style="2" customWidth="1"/>
    <col min="17" max="17" width="2.375" style="2" customWidth="1"/>
    <col min="18" max="1024" width="10" style="2" customWidth="1"/>
  </cols>
  <sheetData>
    <row r="1" spans="1:16" s="1" customFormat="1" ht="13.9" customHeight="1">
      <c r="A1" s="40"/>
      <c r="B1" s="40"/>
      <c r="C1" s="40"/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2" t="s">
        <v>1</v>
      </c>
      <c r="N1" s="42"/>
      <c r="O1" s="42"/>
      <c r="P1" s="42"/>
    </row>
    <row r="2" spans="1:16" s="1" customFormat="1" ht="13.9" customHeight="1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</row>
    <row r="3" spans="1:16" s="1" customFormat="1" ht="13.9" customHeight="1">
      <c r="A3" s="40"/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2" t="s">
        <v>2</v>
      </c>
      <c r="N3" s="42"/>
      <c r="O3" s="42"/>
      <c r="P3" s="42"/>
    </row>
    <row r="4" spans="1:16" s="1" customFormat="1" ht="13.9" customHeight="1">
      <c r="A4" s="40"/>
      <c r="B4" s="40"/>
      <c r="C4" s="40"/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2"/>
      <c r="N4" s="42"/>
      <c r="O4" s="42"/>
      <c r="P4" s="42"/>
    </row>
    <row r="5" spans="1:16" s="1" customFormat="1" ht="13.9" customHeight="1">
      <c r="A5" s="40"/>
      <c r="B5" s="40"/>
      <c r="C5" s="40"/>
      <c r="D5" s="41"/>
      <c r="E5" s="41"/>
      <c r="F5" s="41"/>
      <c r="G5" s="41"/>
      <c r="H5" s="41"/>
      <c r="I5" s="41"/>
      <c r="J5" s="41"/>
      <c r="K5" s="41"/>
      <c r="L5" s="41"/>
      <c r="M5" s="42" t="s">
        <v>4</v>
      </c>
      <c r="N5" s="42"/>
      <c r="O5" s="42"/>
      <c r="P5" s="42"/>
    </row>
    <row r="6" spans="1:16" s="1" customFormat="1" ht="13.9" customHeight="1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  <c r="O6" s="42"/>
      <c r="P6" s="42"/>
    </row>
    <row r="7" spans="1:16" s="1" customFormat="1" ht="29.8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30" customHeight="1">
      <c r="A8" s="44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30.75" customHeight="1">
      <c r="A9" s="45" t="s">
        <v>6</v>
      </c>
      <c r="B9" s="45"/>
      <c r="C9" s="45"/>
      <c r="D9" s="56" t="s">
        <v>104</v>
      </c>
      <c r="E9" s="56"/>
      <c r="F9" s="56"/>
      <c r="G9" s="56"/>
      <c r="H9" s="56"/>
      <c r="I9" s="56"/>
      <c r="J9" s="45" t="s">
        <v>8</v>
      </c>
      <c r="K9" s="45"/>
      <c r="L9" s="45"/>
      <c r="M9" s="57" t="s">
        <v>9</v>
      </c>
      <c r="N9" s="57"/>
      <c r="O9" s="57"/>
      <c r="P9" s="57"/>
    </row>
    <row r="10" spans="1:16" ht="35.25" customHeight="1">
      <c r="A10" s="45" t="s">
        <v>10</v>
      </c>
      <c r="B10" s="45"/>
      <c r="C10" s="45"/>
      <c r="D10" s="48" t="s">
        <v>70</v>
      </c>
      <c r="E10" s="48"/>
      <c r="F10" s="48"/>
      <c r="G10" s="48"/>
      <c r="H10" s="48"/>
      <c r="I10" s="48"/>
      <c r="J10" s="45" t="s">
        <v>11</v>
      </c>
      <c r="K10" s="45"/>
      <c r="L10" s="45"/>
      <c r="M10" s="55" t="s">
        <v>12</v>
      </c>
      <c r="N10" s="55"/>
      <c r="O10" s="55"/>
      <c r="P10" s="55"/>
    </row>
    <row r="11" spans="1:16" ht="15">
      <c r="A11" s="45" t="s">
        <v>13</v>
      </c>
      <c r="B11" s="45"/>
      <c r="C11" s="45"/>
      <c r="D11" s="56" t="s">
        <v>105</v>
      </c>
      <c r="E11" s="56"/>
      <c r="F11" s="56"/>
      <c r="G11" s="56"/>
      <c r="H11" s="56"/>
      <c r="I11" s="56"/>
      <c r="J11" s="45" t="s">
        <v>15</v>
      </c>
      <c r="K11" s="45"/>
      <c r="L11" s="45"/>
      <c r="M11" s="57" t="s">
        <v>93</v>
      </c>
      <c r="N11" s="57"/>
      <c r="O11" s="57"/>
      <c r="P11" s="57"/>
    </row>
    <row r="12" spans="1:16" ht="62.45" customHeight="1">
      <c r="A12" s="45" t="s">
        <v>17</v>
      </c>
      <c r="B12" s="45"/>
      <c r="C12" s="45"/>
      <c r="D12" s="56" t="s">
        <v>106</v>
      </c>
      <c r="E12" s="56"/>
      <c r="F12" s="56"/>
      <c r="G12" s="56"/>
      <c r="H12" s="56"/>
      <c r="I12" s="56"/>
      <c r="J12" s="45" t="s">
        <v>19</v>
      </c>
      <c r="K12" s="45"/>
      <c r="L12" s="45"/>
      <c r="M12" s="57" t="s">
        <v>20</v>
      </c>
      <c r="N12" s="57"/>
      <c r="O12" s="57"/>
      <c r="P12" s="57"/>
    </row>
    <row r="13" spans="1:16" ht="15">
      <c r="A13" s="45" t="s">
        <v>21</v>
      </c>
      <c r="B13" s="45"/>
      <c r="C13" s="45"/>
      <c r="D13" s="56" t="s">
        <v>95</v>
      </c>
      <c r="E13" s="56"/>
      <c r="F13" s="56"/>
      <c r="G13" s="56"/>
      <c r="H13" s="56"/>
      <c r="I13" s="56"/>
      <c r="J13" s="45" t="s">
        <v>23</v>
      </c>
      <c r="K13" s="45"/>
      <c r="L13" s="45"/>
      <c r="M13" s="58" t="s">
        <v>107</v>
      </c>
      <c r="N13" s="58"/>
      <c r="O13" s="58"/>
      <c r="P13" s="58"/>
    </row>
    <row r="14" spans="1:16" ht="110.1" customHeight="1">
      <c r="A14" s="45" t="s">
        <v>25</v>
      </c>
      <c r="B14" s="45"/>
      <c r="C14" s="45"/>
      <c r="D14" s="56" t="s">
        <v>108</v>
      </c>
      <c r="E14" s="56"/>
      <c r="F14" s="56"/>
      <c r="G14" s="56"/>
      <c r="H14" s="56"/>
      <c r="I14" s="56"/>
      <c r="J14" s="45" t="s">
        <v>27</v>
      </c>
      <c r="K14" s="45"/>
      <c r="L14" s="45"/>
      <c r="M14" s="58" t="s">
        <v>109</v>
      </c>
      <c r="N14" s="58"/>
      <c r="O14" s="58"/>
      <c r="P14" s="58"/>
    </row>
    <row r="15" spans="1:16" ht="40.15" customHeight="1">
      <c r="A15" s="45" t="s">
        <v>29</v>
      </c>
      <c r="B15" s="45"/>
      <c r="C15" s="45"/>
      <c r="D15" s="49" t="s">
        <v>71</v>
      </c>
      <c r="E15" s="49"/>
      <c r="F15" s="49"/>
      <c r="G15" s="49"/>
      <c r="H15" s="49"/>
      <c r="I15" s="45" t="s">
        <v>30</v>
      </c>
      <c r="J15" s="45"/>
      <c r="K15" s="45"/>
      <c r="L15" s="49" t="s">
        <v>31</v>
      </c>
      <c r="M15" s="49"/>
      <c r="N15" s="49"/>
      <c r="O15" s="49"/>
      <c r="P15" s="49"/>
    </row>
    <row r="16" spans="1:16" ht="36.4" customHeight="1">
      <c r="A16" s="45"/>
      <c r="B16" s="45"/>
      <c r="C16" s="45"/>
      <c r="D16" s="47" t="s">
        <v>73</v>
      </c>
      <c r="E16" s="47"/>
      <c r="F16" s="47"/>
      <c r="G16" s="47"/>
      <c r="H16" s="47"/>
      <c r="I16" s="45"/>
      <c r="J16" s="45"/>
      <c r="K16" s="45"/>
      <c r="L16" s="47" t="s">
        <v>32</v>
      </c>
      <c r="M16" s="47"/>
      <c r="N16" s="47"/>
      <c r="O16" s="47"/>
      <c r="P16" s="47"/>
    </row>
    <row r="17" spans="1:18" ht="6.75" customHeight="1"/>
    <row r="18" spans="1:18" ht="30" customHeight="1">
      <c r="A18" s="44" t="s">
        <v>33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8" ht="30" customHeight="1">
      <c r="A19" s="3" t="s">
        <v>34</v>
      </c>
      <c r="B19" s="4" t="s">
        <v>35</v>
      </c>
      <c r="C19" s="4" t="s">
        <v>36</v>
      </c>
      <c r="D19" s="3" t="s">
        <v>37</v>
      </c>
      <c r="E19" s="3" t="s">
        <v>38</v>
      </c>
      <c r="F19" s="3" t="s">
        <v>39</v>
      </c>
      <c r="G19" s="3" t="s">
        <v>40</v>
      </c>
      <c r="H19" s="3" t="s">
        <v>41</v>
      </c>
      <c r="I19" s="4" t="s">
        <v>42</v>
      </c>
      <c r="J19" s="3" t="s">
        <v>43</v>
      </c>
      <c r="K19" s="3" t="s">
        <v>44</v>
      </c>
      <c r="L19" s="3" t="s">
        <v>45</v>
      </c>
      <c r="M19" s="3" t="s">
        <v>46</v>
      </c>
      <c r="N19" s="3" t="s">
        <v>47</v>
      </c>
      <c r="O19" s="3" t="s">
        <v>83</v>
      </c>
      <c r="P19" s="3" t="s">
        <v>84</v>
      </c>
    </row>
    <row r="20" spans="1:18" ht="46.7" customHeight="1">
      <c r="A20" s="50">
        <v>2017</v>
      </c>
      <c r="B20" s="5" t="s">
        <v>99</v>
      </c>
      <c r="C20" s="24">
        <v>520328230</v>
      </c>
      <c r="D20" s="24">
        <v>498780527</v>
      </c>
      <c r="E20" s="24">
        <v>559014217</v>
      </c>
      <c r="F20" s="24">
        <v>578135951</v>
      </c>
      <c r="G20" s="24">
        <v>773296889</v>
      </c>
      <c r="H20" s="24">
        <v>618608509</v>
      </c>
      <c r="I20" s="26">
        <v>608981414.70000005</v>
      </c>
      <c r="J20" s="24">
        <v>577742342.91999996</v>
      </c>
      <c r="K20" s="24">
        <v>474489207.45999998</v>
      </c>
      <c r="L20" s="24">
        <v>506662811.43000001</v>
      </c>
      <c r="M20" s="24">
        <v>542551692.50999999</v>
      </c>
      <c r="N20" s="24">
        <v>438617208.29000002</v>
      </c>
      <c r="O20" s="30">
        <f t="shared" ref="O20:O26" si="0">+(C20+D20+E20+F20+G20+H20+I20+J20+K20+L20+M20+N20)</f>
        <v>6697209000.3100004</v>
      </c>
      <c r="P20" s="30">
        <f>+(C20+D20+E20+F20+G20+H20+I20+J20+K20+L20+M20+N20)/12</f>
        <v>558100750.02583337</v>
      </c>
      <c r="R20" s="16"/>
    </row>
    <row r="21" spans="1:18" ht="42.75">
      <c r="A21" s="50"/>
      <c r="B21" s="5" t="s">
        <v>110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/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0">
        <f t="shared" si="0"/>
        <v>0</v>
      </c>
      <c r="P21" s="30">
        <f>+(C21+D21+E21+F21+G21+H21+I21+J21+K21+L21+M21+N21)/12</f>
        <v>0</v>
      </c>
    </row>
    <row r="22" spans="1:18" ht="57">
      <c r="A22" s="50"/>
      <c r="B22" s="5" t="s">
        <v>111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0">
        <f t="shared" si="0"/>
        <v>0</v>
      </c>
      <c r="P22" s="30">
        <f>+(C22+D22+E22+F22+G22+H22+I22+J22+K22+L22+M22+N22)/12</f>
        <v>0</v>
      </c>
    </row>
    <row r="23" spans="1:18" ht="28.5">
      <c r="A23" s="50"/>
      <c r="B23" s="5" t="s">
        <v>112</v>
      </c>
      <c r="C23" s="36">
        <v>72371392785</v>
      </c>
      <c r="D23" s="35">
        <v>72436176902</v>
      </c>
      <c r="E23" s="35">
        <v>72590424541</v>
      </c>
      <c r="F23" s="35">
        <v>72866919940</v>
      </c>
      <c r="G23" s="35">
        <v>73638655545</v>
      </c>
      <c r="H23" s="35">
        <v>73702675545</v>
      </c>
      <c r="I23" s="35">
        <v>73853736353.399994</v>
      </c>
      <c r="J23" s="35">
        <v>75148117817.080002</v>
      </c>
      <c r="K23" s="35">
        <v>75500460872</v>
      </c>
      <c r="L23" s="35">
        <v>73856008927</v>
      </c>
      <c r="M23" s="35">
        <v>71391151475</v>
      </c>
      <c r="N23" s="35">
        <v>79488158511</v>
      </c>
      <c r="O23" s="27">
        <f t="shared" si="0"/>
        <v>886843879213.47998</v>
      </c>
      <c r="P23" s="27">
        <f>+(C23+D23+E23+F23+G23+H23+I23+J23+K23+L23+M23+N23)/12</f>
        <v>73903656601.123337</v>
      </c>
    </row>
    <row r="24" spans="1:18" ht="57">
      <c r="A24" s="50"/>
      <c r="B24" s="5" t="s">
        <v>113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7">
        <f t="shared" si="0"/>
        <v>0</v>
      </c>
      <c r="P24" s="27">
        <f>+(C24+D24+E24+F24+G24+H24+I24+J24+K24+L24+M24+N24)/12</f>
        <v>0</v>
      </c>
    </row>
    <row r="25" spans="1:18" ht="42.75">
      <c r="A25" s="50"/>
      <c r="B25" s="5" t="s">
        <v>114</v>
      </c>
      <c r="C25" s="38">
        <f t="shared" ref="C25:M25" si="1">+C22+C24</f>
        <v>0</v>
      </c>
      <c r="D25" s="26">
        <f t="shared" si="1"/>
        <v>0</v>
      </c>
      <c r="E25" s="38">
        <f t="shared" si="1"/>
        <v>0</v>
      </c>
      <c r="F25" s="38">
        <f t="shared" si="1"/>
        <v>0</v>
      </c>
      <c r="G25" s="38">
        <f t="shared" si="1"/>
        <v>0</v>
      </c>
      <c r="H25" s="38">
        <f t="shared" si="1"/>
        <v>0</v>
      </c>
      <c r="I25" s="26">
        <f t="shared" si="1"/>
        <v>0</v>
      </c>
      <c r="J25" s="26">
        <f t="shared" si="1"/>
        <v>0</v>
      </c>
      <c r="K25" s="38">
        <f t="shared" si="1"/>
        <v>0</v>
      </c>
      <c r="L25" s="38">
        <f t="shared" si="1"/>
        <v>0</v>
      </c>
      <c r="M25" s="26">
        <f t="shared" si="1"/>
        <v>0</v>
      </c>
      <c r="N25" s="26">
        <v>0</v>
      </c>
      <c r="O25" s="27">
        <f t="shared" si="0"/>
        <v>0</v>
      </c>
      <c r="P25" s="39">
        <f>+O25/12</f>
        <v>0</v>
      </c>
    </row>
    <row r="26" spans="1:18" ht="42.75">
      <c r="A26" s="50"/>
      <c r="B26" s="5" t="s">
        <v>115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7">
        <f t="shared" si="0"/>
        <v>0</v>
      </c>
      <c r="P26" s="39">
        <f>+O26/12</f>
        <v>0</v>
      </c>
    </row>
    <row r="27" spans="1:18" ht="42.75">
      <c r="A27" s="50"/>
      <c r="B27" s="5" t="s">
        <v>116</v>
      </c>
      <c r="C27" s="34" t="s">
        <v>121</v>
      </c>
      <c r="D27" s="34" t="s">
        <v>121</v>
      </c>
      <c r="E27" s="34" t="s">
        <v>121</v>
      </c>
      <c r="F27" s="34" t="s">
        <v>121</v>
      </c>
      <c r="G27" s="34" t="s">
        <v>121</v>
      </c>
      <c r="H27" s="34" t="s">
        <v>121</v>
      </c>
      <c r="I27" s="34" t="s">
        <v>121</v>
      </c>
      <c r="J27" s="34" t="s">
        <v>121</v>
      </c>
      <c r="K27" s="34" t="s">
        <v>121</v>
      </c>
      <c r="L27" s="34" t="s">
        <v>121</v>
      </c>
      <c r="M27" s="34" t="s">
        <v>121</v>
      </c>
      <c r="N27" s="34" t="s">
        <v>121</v>
      </c>
      <c r="O27" s="34" t="s">
        <v>121</v>
      </c>
      <c r="P27" s="34" t="s">
        <v>121</v>
      </c>
    </row>
    <row r="28" spans="1:18" s="11" customFormat="1" ht="12.75" customHeight="1">
      <c r="A28" s="8"/>
      <c r="B28" s="8"/>
      <c r="C28" s="9">
        <v>0.8</v>
      </c>
      <c r="D28" s="9">
        <v>0.8</v>
      </c>
      <c r="E28" s="9">
        <v>0.8</v>
      </c>
      <c r="F28" s="9">
        <v>0.8</v>
      </c>
      <c r="G28" s="9">
        <v>0.8</v>
      </c>
      <c r="H28" s="9">
        <v>0.8</v>
      </c>
      <c r="I28" s="9">
        <v>0.8</v>
      </c>
      <c r="J28" s="9">
        <v>0.8</v>
      </c>
      <c r="K28" s="9">
        <v>0.8</v>
      </c>
      <c r="L28" s="9">
        <v>0.8</v>
      </c>
      <c r="M28" s="9">
        <v>0.8</v>
      </c>
      <c r="N28" s="9">
        <v>0.8</v>
      </c>
      <c r="O28" s="9"/>
      <c r="P28" s="10"/>
    </row>
    <row r="29" spans="1:18" ht="30" customHeight="1">
      <c r="A29" s="44" t="s">
        <v>57</v>
      </c>
      <c r="B29" s="44"/>
      <c r="C29" s="44"/>
      <c r="D29" s="44"/>
      <c r="E29" s="44"/>
      <c r="F29" s="44"/>
      <c r="G29" s="44"/>
      <c r="H29" s="44"/>
      <c r="I29" s="44"/>
      <c r="J29" s="44"/>
      <c r="K29" s="51" t="s">
        <v>58</v>
      </c>
      <c r="L29" s="51"/>
      <c r="M29" s="51"/>
      <c r="N29" s="51"/>
      <c r="O29" s="51"/>
      <c r="P29" s="51"/>
    </row>
    <row r="30" spans="1:18" ht="48.6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52" t="s">
        <v>59</v>
      </c>
      <c r="L30" s="52"/>
      <c r="M30" s="52"/>
      <c r="N30" s="52"/>
      <c r="O30" s="52"/>
      <c r="P30" s="12" t="s">
        <v>62</v>
      </c>
    </row>
    <row r="31" spans="1:18" ht="51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52" t="s">
        <v>60</v>
      </c>
      <c r="L31" s="52"/>
      <c r="M31" s="52"/>
      <c r="N31" s="52"/>
      <c r="O31" s="52"/>
      <c r="P31" s="12" t="s">
        <v>62</v>
      </c>
    </row>
    <row r="32" spans="1:18" ht="54.2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52" t="s">
        <v>61</v>
      </c>
      <c r="L32" s="52"/>
      <c r="M32" s="52"/>
      <c r="N32" s="52"/>
      <c r="O32" s="52"/>
      <c r="P32" s="12"/>
    </row>
    <row r="33" spans="1:16" ht="54.9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52" t="s">
        <v>63</v>
      </c>
      <c r="L33" s="52"/>
      <c r="M33" s="52"/>
      <c r="N33" s="52"/>
      <c r="O33" s="52"/>
      <c r="P33" s="12"/>
    </row>
    <row r="34" spans="1:16" ht="53.4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52" t="s">
        <v>64</v>
      </c>
      <c r="L34" s="52"/>
      <c r="M34" s="52"/>
      <c r="N34" s="52"/>
      <c r="O34" s="52"/>
      <c r="P34" s="12"/>
    </row>
    <row r="35" spans="1:16" ht="36.6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51" t="s">
        <v>65</v>
      </c>
      <c r="L35" s="51"/>
      <c r="M35" s="51"/>
      <c r="N35" s="51"/>
      <c r="O35" s="51"/>
      <c r="P35" s="51"/>
    </row>
    <row r="36" spans="1:16" ht="36.6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7" t="s">
        <v>72</v>
      </c>
      <c r="L36" s="47"/>
      <c r="M36" s="47"/>
      <c r="N36" s="47"/>
      <c r="O36" s="47"/>
      <c r="P36" s="47"/>
    </row>
    <row r="37" spans="1:16" ht="27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7" t="s">
        <v>32</v>
      </c>
      <c r="L37" s="47"/>
      <c r="M37" s="47"/>
      <c r="N37" s="47"/>
      <c r="O37" s="47"/>
      <c r="P37" s="47"/>
    </row>
    <row r="38" spans="1:16" ht="60.75" customHeight="1">
      <c r="A38" s="55" t="s">
        <v>118</v>
      </c>
      <c r="B38" s="55"/>
      <c r="C38" s="55"/>
      <c r="D38" s="55"/>
      <c r="E38" s="55"/>
      <c r="F38" s="55"/>
      <c r="G38" s="55"/>
      <c r="H38" s="55"/>
      <c r="I38" s="55"/>
      <c r="J38" s="55"/>
      <c r="K38" s="54" t="s">
        <v>66</v>
      </c>
      <c r="L38" s="54"/>
      <c r="M38" s="54"/>
      <c r="N38" s="13">
        <v>31</v>
      </c>
      <c r="O38" s="13">
        <v>12</v>
      </c>
      <c r="P38" s="13">
        <v>2017</v>
      </c>
    </row>
    <row r="39" spans="1:16" ht="36.6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4" t="s">
        <v>67</v>
      </c>
      <c r="L39" s="54"/>
      <c r="M39" s="54"/>
      <c r="N39" s="13">
        <v>28</v>
      </c>
      <c r="O39" s="13">
        <v>2</v>
      </c>
      <c r="P39" s="13">
        <v>2018</v>
      </c>
    </row>
    <row r="40" spans="1:1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4" t="s">
        <v>68</v>
      </c>
      <c r="L40" s="54"/>
      <c r="M40" s="54"/>
      <c r="N40" s="55" t="s">
        <v>117</v>
      </c>
      <c r="O40" s="55"/>
      <c r="P40" s="55"/>
    </row>
  </sheetData>
  <mergeCells count="56">
    <mergeCell ref="A38:J40"/>
    <mergeCell ref="K38:M38"/>
    <mergeCell ref="K39:M39"/>
    <mergeCell ref="K40:M40"/>
    <mergeCell ref="N40:P40"/>
    <mergeCell ref="A18:P18"/>
    <mergeCell ref="A20:A27"/>
    <mergeCell ref="A29:J29"/>
    <mergeCell ref="K29:P29"/>
    <mergeCell ref="A30:J37"/>
    <mergeCell ref="K30:O30"/>
    <mergeCell ref="K31:O31"/>
    <mergeCell ref="K32:O32"/>
    <mergeCell ref="K33:O33"/>
    <mergeCell ref="K34:O34"/>
    <mergeCell ref="K35:P35"/>
    <mergeCell ref="K36:P36"/>
    <mergeCell ref="K37:P37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2:C12"/>
    <mergeCell ref="D12:I12"/>
    <mergeCell ref="J12:L12"/>
    <mergeCell ref="M12:P12"/>
    <mergeCell ref="A13:C13"/>
    <mergeCell ref="D13:I13"/>
    <mergeCell ref="J13:L13"/>
    <mergeCell ref="M13:P13"/>
    <mergeCell ref="A10:C10"/>
    <mergeCell ref="D10:I10"/>
    <mergeCell ref="J10:L10"/>
    <mergeCell ref="M10:P10"/>
    <mergeCell ref="A11:C11"/>
    <mergeCell ref="D11:I11"/>
    <mergeCell ref="J11:L11"/>
    <mergeCell ref="M11:P11"/>
    <mergeCell ref="A7:P7"/>
    <mergeCell ref="A8:P8"/>
    <mergeCell ref="A9:C9"/>
    <mergeCell ref="D9:I9"/>
    <mergeCell ref="J9:L9"/>
    <mergeCell ref="M9:P9"/>
    <mergeCell ref="A1:C6"/>
    <mergeCell ref="D1:L3"/>
    <mergeCell ref="M1:P2"/>
    <mergeCell ref="M3:P4"/>
    <mergeCell ref="D4:L6"/>
    <mergeCell ref="M5:P6"/>
  </mergeCells>
  <dataValidations count="1">
    <dataValidation type="list" allowBlank="1" showErrorMessage="1" sqref="D10">
      <formula1>"982 - Formación artística en la escuela y la ciudad,985 - Emprendimiento artístico y empleo del artista,993 - Experiencias artísticas para la primera infancia,996 - Integración entre el arte,la cultura científica,la tecnología y la ciudad,998 - Fortalec"</formula1>
    </dataValidation>
  </dataValidations>
  <pageMargins left="0" right="0" top="0.39370078740157477" bottom="0.39370078740157477" header="0" footer="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GBS-01 Consumo de Papelería</vt:lpstr>
      <vt:lpstr>GBS-02 Bienes depreciados 2017</vt:lpstr>
      <vt:lpstr>GBS-03 Bienes Consumibles 2017</vt:lpstr>
      <vt:lpstr>GBS-04 Perdidas-faltantes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JOSALA</dc:creator>
  <cp:lastModifiedBy>NATLOP</cp:lastModifiedBy>
  <cp:revision>69</cp:revision>
  <cp:lastPrinted>2016-12-21T13:24:18Z</cp:lastPrinted>
  <dcterms:created xsi:type="dcterms:W3CDTF">2016-06-23T14:06:39Z</dcterms:created>
  <dcterms:modified xsi:type="dcterms:W3CDTF">2018-03-15T18:33:59Z</dcterms:modified>
</cp:coreProperties>
</file>