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omments6.xml" ContentType="application/vnd.openxmlformats-officedocument.spreadsheetml.comments+xml"/>
  <Override PartName="/xl/charts/chart9.xml" ContentType="application/vnd.openxmlformats-officedocument.drawingml.chart+xml"/>
  <Override PartName="/xl/drawings/drawing10.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NATLOP\Desktop\INDICADORES\CIERRE 2017\Fincanciera\"/>
    </mc:Choice>
  </mc:AlternateContent>
  <bookViews>
    <workbookView xWindow="0" yWindow="0" windowWidth="23970" windowHeight="9570" tabRatio="724" firstSheet="4" activeTab="7"/>
  </bookViews>
  <sheets>
    <sheet name="GFI- 01 Ejec Presupuestal 2017" sheetId="7" r:id="rId1"/>
    <sheet name="GFI-02 Ingresos Propios 2017" sheetId="8" r:id="rId2"/>
    <sheet name="GFI-03 Giros_Efectivos 2017" sheetId="9" r:id="rId3"/>
    <sheet name="GFI- 04 Mod Presupuestal 2017" sheetId="15" r:id="rId4"/>
    <sheet name="GFI- 05 PAC No Ejecutado mens " sheetId="20" r:id="rId5"/>
    <sheet name="GFI- 05 PAC NO ejecutado Trim" sheetId="21" r:id="rId6"/>
    <sheet name="GFI- 06 Ejecución Reservas" sheetId="18" r:id="rId7"/>
    <sheet name="GFI-IDID Gest Presupuestal" sheetId="22" r:id="rId8"/>
    <sheet name="PAC 2017 (2)" sheetId="19" state="hidden" r:id="rId9"/>
  </sheets>
  <externalReferences>
    <externalReference r:id="rId10"/>
    <externalReference r:id="rId11"/>
  </externalReferences>
  <definedNames>
    <definedName name="_xlnm.Print_Area" localSheetId="4">'GFI- 05 PAC No Ejecutado mens '!$A$1:$O$35</definedName>
    <definedName name="_xlnm.Print_Area" localSheetId="5">'GFI- 05 PAC NO ejecutado Trim'!$A$1:$H$39</definedName>
  </definedNames>
  <calcPr calcId="162913" iterateDelta="1E-4"/>
</workbook>
</file>

<file path=xl/calcChain.xml><?xml version="1.0" encoding="utf-8"?>
<calcChain xmlns="http://schemas.openxmlformats.org/spreadsheetml/2006/main">
  <c r="C34" i="22" l="1"/>
  <c r="F33" i="22"/>
  <c r="F34" i="22" s="1"/>
  <c r="E33" i="22"/>
  <c r="E34" i="22" s="1"/>
  <c r="D33" i="22"/>
  <c r="D34" i="22" s="1"/>
  <c r="C33" i="22"/>
  <c r="H33" i="22" s="1"/>
  <c r="H34" i="22" s="1"/>
  <c r="F32" i="22"/>
  <c r="H32" i="22" s="1"/>
  <c r="E32" i="22"/>
  <c r="D32" i="22"/>
  <c r="C32" i="22"/>
  <c r="F31" i="22"/>
  <c r="F30" i="22"/>
  <c r="E30" i="22"/>
  <c r="D30" i="22"/>
  <c r="C30" i="22"/>
  <c r="C31" i="22" s="1"/>
  <c r="F29" i="22"/>
  <c r="E29" i="22"/>
  <c r="E31" i="22" s="1"/>
  <c r="D29" i="22"/>
  <c r="D31" i="22" s="1"/>
  <c r="C29" i="22"/>
  <c r="H29" i="22" s="1"/>
  <c r="F28" i="22"/>
  <c r="E28" i="22"/>
  <c r="D28" i="22"/>
  <c r="C28" i="22"/>
  <c r="H28" i="22" s="1"/>
  <c r="F27" i="22"/>
  <c r="F26" i="22"/>
  <c r="E26" i="22"/>
  <c r="D26" i="22"/>
  <c r="C26" i="22"/>
  <c r="C27" i="22" s="1"/>
  <c r="F25" i="22"/>
  <c r="E25" i="22"/>
  <c r="E27" i="22" s="1"/>
  <c r="D25" i="22"/>
  <c r="D27" i="22" s="1"/>
  <c r="C25" i="22"/>
  <c r="H25" i="22" s="1"/>
  <c r="F23" i="15"/>
  <c r="H27" i="22" l="1"/>
  <c r="H26" i="22"/>
  <c r="H30" i="22"/>
  <c r="H31" i="22" s="1"/>
  <c r="F21" i="21"/>
  <c r="E21" i="21"/>
  <c r="D21" i="21"/>
  <c r="C21" i="21"/>
  <c r="F20" i="21"/>
  <c r="F22" i="21" s="1"/>
  <c r="E20" i="21"/>
  <c r="E22" i="21" s="1"/>
  <c r="D20" i="21"/>
  <c r="C20" i="21"/>
  <c r="F22" i="20"/>
  <c r="E22" i="20"/>
  <c r="D22" i="20"/>
  <c r="C22" i="20"/>
  <c r="N21" i="20"/>
  <c r="M21" i="20"/>
  <c r="L21" i="20"/>
  <c r="K21" i="20"/>
  <c r="J21" i="20"/>
  <c r="I21" i="20"/>
  <c r="H21" i="20"/>
  <c r="G21" i="20"/>
  <c r="O21" i="20" s="1"/>
  <c r="S21" i="20" s="1"/>
  <c r="N20" i="20"/>
  <c r="N22" i="20" s="1"/>
  <c r="M20" i="20"/>
  <c r="M22" i="20" s="1"/>
  <c r="L20" i="20"/>
  <c r="L22" i="20" s="1"/>
  <c r="K20" i="20"/>
  <c r="K22" i="20" s="1"/>
  <c r="J20" i="20"/>
  <c r="J22" i="20" s="1"/>
  <c r="I20" i="20"/>
  <c r="I22" i="20" s="1"/>
  <c r="H20" i="20"/>
  <c r="H22" i="20" s="1"/>
  <c r="G20" i="20"/>
  <c r="G22" i="20" s="1"/>
  <c r="I52" i="19"/>
  <c r="H52" i="19"/>
  <c r="N42" i="19"/>
  <c r="N43" i="19" s="1"/>
  <c r="H39" i="19"/>
  <c r="L39" i="19" s="1"/>
  <c r="L38" i="19"/>
  <c r="H38" i="19"/>
  <c r="K38" i="19" s="1"/>
  <c r="L37" i="19"/>
  <c r="K37" i="19"/>
  <c r="H37" i="19"/>
  <c r="H36" i="19"/>
  <c r="K36" i="19" s="1"/>
  <c r="H35" i="19"/>
  <c r="L35" i="19" s="1"/>
  <c r="L34" i="19"/>
  <c r="H34" i="19"/>
  <c r="K34" i="19" s="1"/>
  <c r="L33" i="19"/>
  <c r="K33" i="19"/>
  <c r="H33" i="19"/>
  <c r="M32" i="19"/>
  <c r="L32" i="19"/>
  <c r="K32" i="19"/>
  <c r="H32" i="19"/>
  <c r="I19" i="19"/>
  <c r="O16" i="19"/>
  <c r="I59" i="19" s="1"/>
  <c r="K16" i="19"/>
  <c r="J16" i="19"/>
  <c r="L16" i="19" s="1"/>
  <c r="B16" i="19"/>
  <c r="N16" i="19" s="1"/>
  <c r="H59" i="19" s="1"/>
  <c r="O15" i="19"/>
  <c r="Q15" i="19" s="1"/>
  <c r="N15" i="19"/>
  <c r="K15" i="19"/>
  <c r="J15" i="19"/>
  <c r="L15" i="19" s="1"/>
  <c r="E15" i="19"/>
  <c r="D15" i="19"/>
  <c r="F15" i="19" s="1"/>
  <c r="O14" i="19"/>
  <c r="I50" i="19" s="1"/>
  <c r="N14" i="19"/>
  <c r="H50" i="19" s="1"/>
  <c r="K14" i="19"/>
  <c r="J14" i="19"/>
  <c r="L14" i="19" s="1"/>
  <c r="F14" i="19"/>
  <c r="E14" i="19"/>
  <c r="D14" i="19"/>
  <c r="P14" i="19" s="1"/>
  <c r="R14" i="19" s="1"/>
  <c r="Q13" i="19"/>
  <c r="O13" i="19"/>
  <c r="N13" i="19"/>
  <c r="L13" i="19"/>
  <c r="K13" i="19"/>
  <c r="J13" i="19"/>
  <c r="F13" i="19"/>
  <c r="E13" i="19"/>
  <c r="D13" i="19"/>
  <c r="P13" i="19" s="1"/>
  <c r="R13" i="19" s="1"/>
  <c r="Q12" i="19"/>
  <c r="O12" i="19"/>
  <c r="N12" i="19"/>
  <c r="L12" i="19"/>
  <c r="K12" i="19"/>
  <c r="J12" i="19"/>
  <c r="E12" i="19"/>
  <c r="D12" i="19"/>
  <c r="P12" i="19" s="1"/>
  <c r="R12" i="19" s="1"/>
  <c r="O11" i="19"/>
  <c r="Q11" i="19" s="1"/>
  <c r="N11" i="19"/>
  <c r="K11" i="19"/>
  <c r="J11" i="19"/>
  <c r="L11" i="19" s="1"/>
  <c r="E11" i="19"/>
  <c r="D11" i="19"/>
  <c r="F11" i="19" s="1"/>
  <c r="O10" i="19"/>
  <c r="Q10" i="19" s="1"/>
  <c r="N10" i="19"/>
  <c r="K10" i="19"/>
  <c r="J10" i="19"/>
  <c r="L10" i="19" s="1"/>
  <c r="F10" i="19"/>
  <c r="E10" i="19"/>
  <c r="D10" i="19"/>
  <c r="P10" i="19" s="1"/>
  <c r="R10" i="19" s="1"/>
  <c r="Q9" i="19"/>
  <c r="O9" i="19"/>
  <c r="N9" i="19"/>
  <c r="L9" i="19"/>
  <c r="K9" i="19"/>
  <c r="J9" i="19"/>
  <c r="J19" i="19" s="1"/>
  <c r="F9" i="19"/>
  <c r="E9" i="19"/>
  <c r="D9" i="19"/>
  <c r="P9" i="19" s="1"/>
  <c r="R9" i="19" s="1"/>
  <c r="Q8" i="19"/>
  <c r="O8" i="19"/>
  <c r="N8" i="19"/>
  <c r="L8" i="19"/>
  <c r="K8" i="19"/>
  <c r="H8" i="19"/>
  <c r="E8" i="19"/>
  <c r="D8" i="19"/>
  <c r="F8" i="19" s="1"/>
  <c r="O7" i="19"/>
  <c r="O19" i="19" s="1"/>
  <c r="H7" i="19"/>
  <c r="N7" i="19" s="1"/>
  <c r="E7" i="19"/>
  <c r="D7" i="19"/>
  <c r="F7" i="19" s="1"/>
  <c r="O6" i="19"/>
  <c r="Q6" i="19" s="1"/>
  <c r="N6" i="19"/>
  <c r="H6" i="19"/>
  <c r="L6" i="19" s="1"/>
  <c r="F6" i="19"/>
  <c r="E6" i="19"/>
  <c r="D6" i="19"/>
  <c r="P6" i="19" s="1"/>
  <c r="R6" i="19" s="1"/>
  <c r="Q5" i="19"/>
  <c r="O5" i="19"/>
  <c r="N5" i="19"/>
  <c r="L5" i="19"/>
  <c r="H5" i="19"/>
  <c r="K5" i="19" s="1"/>
  <c r="F5" i="19"/>
  <c r="E5" i="19"/>
  <c r="D5" i="19"/>
  <c r="P5" i="19" s="1"/>
  <c r="H20" i="21" l="1"/>
  <c r="H21" i="21"/>
  <c r="C22" i="21"/>
  <c r="D22" i="21"/>
  <c r="O20" i="20"/>
  <c r="N19" i="19"/>
  <c r="P25" i="19" s="1"/>
  <c r="R5" i="19"/>
  <c r="P8" i="19"/>
  <c r="R8" i="19" s="1"/>
  <c r="H19" i="19"/>
  <c r="K7" i="19"/>
  <c r="P11" i="19"/>
  <c r="R11" i="19" s="1"/>
  <c r="P15" i="19"/>
  <c r="R15" i="19" s="1"/>
  <c r="K6" i="19"/>
  <c r="L7" i="19"/>
  <c r="Q7" i="19"/>
  <c r="F12" i="19"/>
  <c r="E16" i="19"/>
  <c r="Q16" i="19"/>
  <c r="K35" i="19"/>
  <c r="L36" i="19"/>
  <c r="K39" i="19"/>
  <c r="P7" i="19"/>
  <c r="R7" i="19" s="1"/>
  <c r="D16" i="19"/>
  <c r="M29" i="19"/>
  <c r="M30" i="19" s="1"/>
  <c r="Q14" i="19"/>
  <c r="H22" i="21" l="1"/>
  <c r="O22" i="20"/>
  <c r="S20" i="20"/>
  <c r="P19" i="19"/>
  <c r="R19" i="19" s="1"/>
  <c r="Q19" i="19"/>
  <c r="F16" i="19"/>
  <c r="P16" i="19"/>
  <c r="R16" i="19" s="1"/>
  <c r="F21" i="18" l="1"/>
  <c r="H21" i="15" l="1"/>
  <c r="E23" i="15"/>
  <c r="H21" i="18" l="1"/>
  <c r="O21" i="8" l="1"/>
  <c r="O20" i="8"/>
  <c r="F22" i="18" l="1"/>
  <c r="E22" i="18"/>
  <c r="C22" i="18"/>
  <c r="D22" i="18"/>
  <c r="H22" i="18"/>
  <c r="H24" i="15"/>
  <c r="D23" i="15"/>
  <c r="C23" i="15"/>
  <c r="H22" i="15"/>
  <c r="H23" i="15" s="1"/>
  <c r="N21" i="9"/>
  <c r="N22" i="9" s="1"/>
  <c r="M21" i="9"/>
  <c r="M22" i="9" s="1"/>
  <c r="L21" i="9"/>
  <c r="L22" i="9" s="1"/>
  <c r="K21" i="9"/>
  <c r="K22" i="9" s="1"/>
  <c r="J21" i="9"/>
  <c r="J22" i="9" s="1"/>
  <c r="I21" i="9"/>
  <c r="I22" i="9" s="1"/>
  <c r="H21" i="9"/>
  <c r="H22" i="9" s="1"/>
  <c r="G21" i="9"/>
  <c r="G22" i="9" s="1"/>
  <c r="F21" i="9"/>
  <c r="F22" i="9" s="1"/>
  <c r="E21" i="9"/>
  <c r="E22" i="9" s="1"/>
  <c r="D21" i="9"/>
  <c r="D22" i="9" s="1"/>
  <c r="C21" i="9"/>
  <c r="C22" i="9" s="1"/>
  <c r="O20" i="9"/>
  <c r="N22" i="8"/>
  <c r="M22" i="8"/>
  <c r="L22" i="8"/>
  <c r="K22" i="8"/>
  <c r="J22" i="8"/>
  <c r="I22" i="8"/>
  <c r="H22" i="8"/>
  <c r="G22" i="8"/>
  <c r="F22" i="8"/>
  <c r="E22" i="8"/>
  <c r="D22" i="8"/>
  <c r="C22" i="8"/>
  <c r="N22" i="7"/>
  <c r="M22" i="7"/>
  <c r="L22" i="7"/>
  <c r="K22" i="7"/>
  <c r="J22" i="7"/>
  <c r="I22" i="7"/>
  <c r="H22" i="7"/>
  <c r="G22" i="7"/>
  <c r="F22" i="7"/>
  <c r="E22" i="7"/>
  <c r="D22" i="7"/>
  <c r="C22" i="7"/>
  <c r="O21" i="7"/>
  <c r="O21" i="9" s="1"/>
  <c r="O20" i="7"/>
  <c r="O22" i="9" l="1"/>
  <c r="O22" i="8"/>
  <c r="O22" i="7"/>
</calcChain>
</file>

<file path=xl/comments1.xml><?xml version="1.0" encoding="utf-8"?>
<comments xmlns="http://schemas.openxmlformats.org/spreadsheetml/2006/main">
  <authors>
    <author/>
  </authors>
  <commentList>
    <comment ref="O37" authorId="0" shapeId="0">
      <text>
        <r>
          <rPr>
            <sz val="10"/>
            <color indexed="8"/>
            <rFont val="Arial"/>
            <family val="2"/>
          </rPr>
          <t>Chequear con una “X” o indicar el número si son más de 1</t>
        </r>
      </text>
    </comment>
  </commentList>
</comments>
</file>

<file path=xl/comments2.xml><?xml version="1.0" encoding="utf-8"?>
<comments xmlns="http://schemas.openxmlformats.org/spreadsheetml/2006/main">
  <authors>
    <author/>
  </authors>
  <commentList>
    <comment ref="O25" authorId="0" shapeId="0">
      <text>
        <r>
          <rPr>
            <sz val="10"/>
            <color indexed="8"/>
            <rFont val="Arial"/>
            <family val="2"/>
          </rPr>
          <t>Chequear con una “X” o indicar el número si son más de 1</t>
        </r>
      </text>
    </comment>
  </commentList>
</comments>
</file>

<file path=xl/comments3.xml><?xml version="1.0" encoding="utf-8"?>
<comments xmlns="http://schemas.openxmlformats.org/spreadsheetml/2006/main">
  <authors>
    <author/>
  </authors>
  <commentList>
    <comment ref="O25" authorId="0" shapeId="0">
      <text>
        <r>
          <rPr>
            <sz val="10"/>
            <color indexed="8"/>
            <rFont val="Arial"/>
            <family val="2"/>
          </rPr>
          <t>Chequear con una “X” o indicar el número si son más de 1</t>
        </r>
      </text>
    </comment>
  </commentList>
</comments>
</file>

<file path=xl/comments4.xml><?xml version="1.0" encoding="utf-8"?>
<comments xmlns="http://schemas.openxmlformats.org/spreadsheetml/2006/main">
  <authors>
    <author/>
  </authors>
  <commentList>
    <comment ref="H41" authorId="0" shapeId="0">
      <text>
        <r>
          <rPr>
            <sz val="10"/>
            <color indexed="8"/>
            <rFont val="Arial"/>
            <family val="2"/>
          </rPr>
          <t>Chequear con una “X” o indicar el número si son más de 1</t>
        </r>
      </text>
    </comment>
  </commentList>
</comments>
</file>

<file path=xl/comments5.xml><?xml version="1.0" encoding="utf-8"?>
<comments xmlns="http://schemas.openxmlformats.org/spreadsheetml/2006/main">
  <authors>
    <author/>
  </authors>
  <commentList>
    <comment ref="H27" authorId="0" shapeId="0">
      <text>
        <r>
          <rPr>
            <sz val="10"/>
            <color indexed="8"/>
            <rFont val="Arial"/>
            <family val="2"/>
          </rPr>
          <t>Chequear con una “X” o indicar el número si son más de 1</t>
        </r>
      </text>
    </comment>
  </commentList>
</comments>
</file>

<file path=xl/comments6.xml><?xml version="1.0" encoding="utf-8"?>
<comments xmlns="http://schemas.openxmlformats.org/spreadsheetml/2006/main">
  <authors>
    <author/>
  </authors>
  <commentList>
    <comment ref="H26" authorId="0" shapeId="0">
      <text>
        <r>
          <rPr>
            <sz val="10"/>
            <color indexed="8"/>
            <rFont val="Arial"/>
            <family val="2"/>
          </rPr>
          <t>Chequear con una “X” o indicar el número si son más de 1</t>
        </r>
      </text>
    </comment>
  </commentList>
</comments>
</file>

<file path=xl/comments7.xml><?xml version="1.0" encoding="utf-8"?>
<comments xmlns="http://schemas.openxmlformats.org/spreadsheetml/2006/main">
  <authors>
    <author/>
  </authors>
  <commentList>
    <comment ref="H37" authorId="0" shapeId="0">
      <text>
        <r>
          <rPr>
            <sz val="10"/>
            <color indexed="8"/>
            <rFont val="Arial"/>
            <family val="2"/>
          </rPr>
          <t>Chequear con una “X” o indicar el número si son más de 1</t>
        </r>
      </text>
    </comment>
  </commentList>
</comments>
</file>

<file path=xl/sharedStrings.xml><?xml version="1.0" encoding="utf-8"?>
<sst xmlns="http://schemas.openxmlformats.org/spreadsheetml/2006/main" count="652" uniqueCount="212">
  <si>
    <t>CONTROL, EVALUACIÓN Y SEGUIMIENTO</t>
  </si>
  <si>
    <t>Código: 2EM-CES-F-04</t>
  </si>
  <si>
    <t>Fecha: 18/06/2015</t>
  </si>
  <si>
    <t>HOJA DE VIDA DEL INDICADOR</t>
  </si>
  <si>
    <t>Versión: 1</t>
  </si>
  <si>
    <t>DEFINICIÓN DEL INDICADOR</t>
  </si>
  <si>
    <t>Nombre del Indicador</t>
  </si>
  <si>
    <t>Nivel de ejecución presupuestal</t>
  </si>
  <si>
    <t>Tipo de indicador</t>
  </si>
  <si>
    <t>EFICACIA</t>
  </si>
  <si>
    <t>Proyecto Asociado</t>
  </si>
  <si>
    <t>Proceso Asociado</t>
  </si>
  <si>
    <t>Gestión Financiera</t>
  </si>
  <si>
    <t>Objetivo del indicador</t>
  </si>
  <si>
    <t>Determinar el grado de compromisos presupuestales en la vigencia</t>
  </si>
  <si>
    <t>Unidad de medida</t>
  </si>
  <si>
    <t>POR CIENTO</t>
  </si>
  <si>
    <t>Fórmula para su Cálculo</t>
  </si>
  <si>
    <t>Valor del presupuesto ejecutado / Valor del presupuesto  comprometido</t>
  </si>
  <si>
    <t>Periodicidad / Fechas de medición</t>
  </si>
  <si>
    <t>TRIMESTRAL</t>
  </si>
  <si>
    <t>Fuente de los datos</t>
  </si>
  <si>
    <t xml:space="preserve">* Informes mensuales de Ejecución Presupuestal                                         </t>
  </si>
  <si>
    <t>Meta</t>
  </si>
  <si>
    <t>100 % del presupuesto asignado</t>
  </si>
  <si>
    <t>Variables del Producto</t>
  </si>
  <si>
    <t>Producto del Indicador</t>
  </si>
  <si>
    <t>Presupuesto Ejecutado</t>
  </si>
  <si>
    <t>Responsable del indicador (Nombre y cargo)</t>
  </si>
  <si>
    <t>Adriana María Patiño Carrera</t>
  </si>
  <si>
    <t>Diligenció  (Nombre y Cargo)</t>
  </si>
  <si>
    <t>Profesional Especializado</t>
  </si>
  <si>
    <t>SEGUIMIENTO AL INDICADOR</t>
  </si>
  <si>
    <t>AÑO</t>
  </si>
  <si>
    <t>VARIABLES</t>
  </si>
  <si>
    <t>Ene.</t>
  </si>
  <si>
    <t>Feb.</t>
  </si>
  <si>
    <t>Mar.</t>
  </si>
  <si>
    <t>Abr.</t>
  </si>
  <si>
    <t>May.</t>
  </si>
  <si>
    <t>Jun.</t>
  </si>
  <si>
    <t>Jul.</t>
  </si>
  <si>
    <t>Ago.</t>
  </si>
  <si>
    <t>Sept.</t>
  </si>
  <si>
    <t>Oct.</t>
  </si>
  <si>
    <t>Nov.</t>
  </si>
  <si>
    <t>Dic.</t>
  </si>
  <si>
    <t>TOTAL</t>
  </si>
  <si>
    <t>NIVEL EJECUCIÓN</t>
  </si>
  <si>
    <t>ANÁLISIS DE DATOS</t>
  </si>
  <si>
    <t>ACCIÓN DE MEJORAMIENTO</t>
  </si>
  <si>
    <t>Acción Correctiva</t>
  </si>
  <si>
    <t>Acción Preventiva</t>
  </si>
  <si>
    <t xml:space="preserve">Oportunidad de Mejora </t>
  </si>
  <si>
    <t>No requiere acción</t>
  </si>
  <si>
    <t>X</t>
  </si>
  <si>
    <t xml:space="preserve">No. De la Acción </t>
  </si>
  <si>
    <t>Responsable del seguimiento y análisis del indicador</t>
  </si>
  <si>
    <t>Fecha de Corte</t>
  </si>
  <si>
    <t>Fecha Diligenciamiento</t>
  </si>
  <si>
    <t>Código Indicador</t>
  </si>
  <si>
    <t>5AP-GFI-IND-01</t>
  </si>
  <si>
    <t>* Valor del presupuesto programado
* Valor del presupuesto  comprometido</t>
  </si>
  <si>
    <t>Cumplimiento de la meta de recaudo de los ingresos propios</t>
  </si>
  <si>
    <t>EFICIENCIA</t>
  </si>
  <si>
    <t>Gestión Bienes, Servicios e Infraestructura</t>
  </si>
  <si>
    <t xml:space="preserve">Hacer seguimiento al cumplimiento de la meta de recaudo de los ingresos propios de la vigencia </t>
  </si>
  <si>
    <t xml:space="preserve">Valor recaudado a la fecha /Meta de recaudo de la vigencia </t>
  </si>
  <si>
    <t>VALOR</t>
  </si>
  <si>
    <t>5AP-GFI-IND-02</t>
  </si>
  <si>
    <t>Nivel de Giros efectivos</t>
  </si>
  <si>
    <t>Determinar el grado de ejecución real presupuestal acumulada en la vigencia y controlar el cumplimiento de ejecución</t>
  </si>
  <si>
    <t>Valor Total de giros acumulados  / Valor total del presupuesto comprometido</t>
  </si>
  <si>
    <t xml:space="preserve">* Informes mensuales de Giros y Ejecución Presupuestal                                         </t>
  </si>
  <si>
    <t>100 % del Cumplimiento del PAC mensual</t>
  </si>
  <si>
    <t xml:space="preserve">* Valor Total de giros acumulados
* Valor total del presupuesto comprometido
</t>
  </si>
  <si>
    <t>TOTAL GIROS</t>
  </si>
  <si>
    <t>CUMPLIM</t>
  </si>
  <si>
    <t>5AP-GFI-IND-03</t>
  </si>
  <si>
    <t>100% Giros efectivos</t>
  </si>
  <si>
    <t xml:space="preserve">PORCENTAJE DE MODIFICACIONES PRESUPUESTALES </t>
  </si>
  <si>
    <t>Enero - Marzo</t>
  </si>
  <si>
    <t>Porcentaje de PAC no ejecutado</t>
  </si>
  <si>
    <t>Porcentaje de Ejecución de las Reservas Presupuestales</t>
  </si>
  <si>
    <t xml:space="preserve">MONTO DE LAS MODIFICACIONES PRESUPUESTALES </t>
  </si>
  <si>
    <t>PRESUPUESTO APROBADO</t>
  </si>
  <si>
    <t>CANTIDAD DE MODIFICACIONES PRESUPUESTALES REALIZADAS</t>
  </si>
  <si>
    <t>PAC no Ejecutado / PAC Programado</t>
  </si>
  <si>
    <t>PAC No Ejecutado</t>
  </si>
  <si>
    <t>PAC Programado</t>
  </si>
  <si>
    <t xml:space="preserve">Pretende evaluar la capacidad de la entidad para ejecutar las reservas de la vigencia que se está analizando. </t>
  </si>
  <si>
    <t>PORCENTAJE DE EJECUCIÓN DE LAS RESERVAS PRESUPUESTALES</t>
  </si>
  <si>
    <t>PORCENTAJE DE PAC NO EJECUTADO</t>
  </si>
  <si>
    <t>Marcela Ines Ruiz Garcia</t>
  </si>
  <si>
    <t xml:space="preserve">Subdirectora Administrativa y Financiera </t>
  </si>
  <si>
    <t>5AP-GFI-IND-04</t>
  </si>
  <si>
    <t>Abril - Junio</t>
  </si>
  <si>
    <t>Julio - Septiembre</t>
  </si>
  <si>
    <t>Octubre - Dic.</t>
  </si>
  <si>
    <t>Liliana Valencia Mejía</t>
  </si>
  <si>
    <t>982 - Formación artística en la escuela y la ciudad.</t>
  </si>
  <si>
    <t>985 - Emprendimiento artístico y empleo del artista.</t>
  </si>
  <si>
    <t>993 - Experiencias artísticas para la primera infancia.</t>
  </si>
  <si>
    <t>996 - Integración entre el arte, la cultura científica, la tecnología y la ciudad</t>
  </si>
  <si>
    <t>998 - Fortalecimiento de la gestión institucional, comunicaciones  y servicio al ciudadano</t>
  </si>
  <si>
    <t>999 - Gestión, aprovechamiento económico, sostenibilidad y mejoramiento de equipamientos culturales.</t>
  </si>
  <si>
    <t>1000 - Fomento a las prácticas artísticas en todas sus dimensiones.</t>
  </si>
  <si>
    <t>1010 - Construcción y sostenimiento de la infraestructura para las Artes</t>
  </si>
  <si>
    <t>1017 - Arte para la transformación social: Prácticas artísticas incluyentes, descentralizadas y al servicio de la comunidad</t>
  </si>
  <si>
    <t>000- Aplica a todos los Proyectos de Inversión</t>
  </si>
  <si>
    <t>1. Porcentaje de Modificaciones Presupuestales
2. Cantidad de Modificaciones Presupuestales</t>
  </si>
  <si>
    <t>CANTIDAD</t>
  </si>
  <si>
    <t>1 . (Monto de las Modificaciones Presupuestales / Presupuesto aprobado ) * 100 
2.  Cantidad de Modificaciones Presupuestales Realizadas</t>
  </si>
  <si>
    <t>Ejecutar un mínimo de modificaciones presupuestales, dando cuenta de una buen ejercicio de planeación</t>
  </si>
  <si>
    <t>Definir el nivel de ejecución del Plan Anual de Caja PAC en cada vigencia.</t>
  </si>
  <si>
    <t>100 % de ejecución del PAC</t>
  </si>
  <si>
    <t>* PAC no Ejecutado 
* PAC Programado</t>
  </si>
  <si>
    <t>* Monto de las Modificaciones Presupuestales / Presupuesto aprobado ) * 100 
*  Cantidad de Modificaciones Presupuestales Realizadas</t>
  </si>
  <si>
    <t>5AP-GFI-IND-05</t>
  </si>
  <si>
    <t>Valor Total de Reservas de la vigencia</t>
  </si>
  <si>
    <t>Valor Total de Reservas de la Vigencia  / Valor total de las Reservas giradas</t>
  </si>
  <si>
    <t>100 % de ejecución de las reservas</t>
  </si>
  <si>
    <t>* Valor Total de Reservas de la Vigencia
*  Valor total de las Reservas giradas</t>
  </si>
  <si>
    <t>Reservas Presupuestales Ejecutadas</t>
  </si>
  <si>
    <t>Valor total de reservas giradas</t>
  </si>
  <si>
    <t>Mario José Pinzón Herrera</t>
  </si>
  <si>
    <t>Tesorero</t>
  </si>
  <si>
    <t xml:space="preserve">Profesional Especializado - Presupuesto. </t>
  </si>
  <si>
    <t>PRESUPUESTO PROGRAMADO</t>
  </si>
  <si>
    <t>PRESUPUESTO  COMPROMETIDO</t>
  </si>
  <si>
    <t>TOTAL PRESUPUESTO COMPROMETIDO</t>
  </si>
  <si>
    <t>RECAUDO DE LA VIGENCIA</t>
  </si>
  <si>
    <t xml:space="preserve">VALOR RECAUDO </t>
  </si>
  <si>
    <t>ACUMULADO 2017</t>
  </si>
  <si>
    <t>1 .Procura establecer el monto porcentual de modificaciones presupuestales que se han dado durante la vigencia que se está analizando. Esta variable pretende analizar como está haciendo la  planeación presupuestal en la entidad.
2.  Procura establecer la cantidad de modificaciones  presupuestales que se han dado durante la vigencia que se está analizando. Esta situación da cuenta de cómo se está  haciendo la  planeación presupuestal en la entidad.</t>
  </si>
  <si>
    <t xml:space="preserve">Para la vigencia 2017  se constituyeron Reservas Presupuestales por valor de $16.444.424.699, realizando la liquidación de los contratos se liberando un valor de $1.096.172.491 que corresponde al 7% del total de las reservas, giros por valor de $15.204.252.207 que corresponden al 92,46% , por lo cual terminamos con una ejecución en reservas presupuestales del 99%.
</t>
  </si>
  <si>
    <t xml:space="preserve">En la vigencia 2017 se gestionaron ocho (8)  Convenios Interadministrativos con la Secretarias de Hacienda, Mujer, Integración social y Educación, incrementando el presupuesto de ingresos en $3.325.747.866, logrando superar lo proyectado en 4,78%. Para la vigencia 2016 terminamos con un recaudo del 74,35%  comparado con la vigencia 2017 muestra un aumento del 30,43%, que termino con un recaudo del 104,78%. </t>
  </si>
  <si>
    <t xml:space="preserve">
En la  vigencia 2017 se efectuaron 27 modificaciones presupuestales, ocho (8) corresponden a las adiciones realizadas con motivo de la gestión realizada por el Instituto Distrital de las Artes- IDARTES en las diferentes entidades del Distrito buscando dar cumplimiento a las metas del plan de desarrollo "Bogotá Mejor Para Todos", firmando ocho (8) Convenios Interadministrativos con Secretaria de Hacienda Distrital , Secretaria de Educación, Secretaria de Integración Social y Secretaria de la Mujer, realizando  las incorporaciones y adiciones respectivas al presupuesto de la Entidad por valor de $6,696. Dos (2) reducciones presupuestales realizadas por la Secretaria de Hacienda Distrital por el no cumplimiento de la meta de recaudo en el Distrito por valor de $1.711 millones las cuales fueron realizada en el mes de Diciembre de 2017, y diecisiete (17) traslados presupuestales que se realizaron dentro de los componentes presupuestales para dar cumplimiento a las metas establecidas por la entidad en su plan de acción y contribuir al cumplimiento del Plan de Desarrollo "Bogotá Mejor Para Todos" para terminar la vigencia con una gestión y ejecución presupuestal del 97.71%, lo cual muestra una buena gestión en materia presupuestal de la Entidad. </t>
  </si>
  <si>
    <t xml:space="preserve">Igual que los indicadores anteriores la Entidad mejoro el porcentaje de giros para la vigencia 2017 cerrando el año con el 87,90% en comparación con la vigencia 2016 que terminamos con un 77,79% en la Ejecución de giros realizados, disminuyendo las constitución de reservas presupuestales y mostrando una Ejecución presupuestal con mejores indicadores. 
Para el primer semestre del 2017 se observa un mejor comportamiento en los giros con un 39,67% comparado con el año anterior en el mismo periodo de 2016  siendo una ejecución de los giros del  20,22%.  
Para el segundo semestre se mantuvo un comprotamiento creciente y sostenido en los giros de la entidad, alcanzando un mayor cumplimiento que en 2016 superándola en un poco más del 10%. </t>
  </si>
  <si>
    <t>VIGENCIA 2017</t>
  </si>
  <si>
    <t>RESERVAS 2017</t>
  </si>
  <si>
    <t>TOTAL 2017</t>
  </si>
  <si>
    <t>PROGRAMADO</t>
  </si>
  <si>
    <t>EJECUTADO</t>
  </si>
  <si>
    <t>NO EJECUTADO</t>
  </si>
  <si>
    <t>% EJECUCION</t>
  </si>
  <si>
    <t>% NO EJECUTADO</t>
  </si>
  <si>
    <t>ENERO</t>
  </si>
  <si>
    <t>FEBRERO</t>
  </si>
  <si>
    <t>MARZO</t>
  </si>
  <si>
    <t>ABRIL</t>
  </si>
  <si>
    <t>MAYO</t>
  </si>
  <si>
    <t>JUNIO</t>
  </si>
  <si>
    <t>JULIO</t>
  </si>
  <si>
    <t>AGOSTO</t>
  </si>
  <si>
    <t>SEPTIEMBRE</t>
  </si>
  <si>
    <t>OCTUBRE</t>
  </si>
  <si>
    <t>NOVIEMBRE</t>
  </si>
  <si>
    <t>DICIEMBRE</t>
  </si>
  <si>
    <t>18,579,612,350</t>
  </si>
  <si>
    <t>Hacienda</t>
  </si>
  <si>
    <t>VIGENCIA</t>
  </si>
  <si>
    <t>El REPORTE SISPAC INFORME VIGENCIA REPORTE POR ENTIDAD SE ELBAORA EL REPORTE EJECUCION ENTIDAD POR CUATRIMESTRE  SE TOMA PROGRAMADO Y EL EJECUTADO Y POR DIFERENCIA SE OBTIENE EL NO EJECUTADO</t>
  </si>
  <si>
    <t xml:space="preserve">RESERVAS </t>
  </si>
  <si>
    <t xml:space="preserve">EL REPORTE ES INFORME RESERVAS DETALLADO POR RUBRO SE VA ELABORANDO EL INFORME POR MES PAR EL PAC NO EJECUTADO SE TOMA POR MES Y SE LE RESTANDO EL MES ANTERIOR Y SE OBTIENE EL PAC NO EJECTUDAO DEL MES </t>
  </si>
  <si>
    <t>HOJA 2016</t>
  </si>
  <si>
    <t>ejecutado</t>
  </si>
  <si>
    <t>%</t>
  </si>
  <si>
    <t>total no ejecutado</t>
  </si>
  <si>
    <t>PORCENTAJE PAC NO EJECUTADO</t>
  </si>
  <si>
    <t>000- Aplica para todos los Proyectos de Inversión</t>
  </si>
  <si>
    <t>MEDIR EL PORCENTAJE DE PAC NO EJECUTADO</t>
  </si>
  <si>
    <t>PAC NO EJECUTADO/PAC PROGRAMADO</t>
  </si>
  <si>
    <t>MENSUAL</t>
  </si>
  <si>
    <t xml:space="preserve">REPORTE SISTEMA SISPAC </t>
  </si>
  <si>
    <t>A = PAC NO EJECUTADO  B = PAC PROGRAMADO</t>
  </si>
  <si>
    <t xml:space="preserve">LILIANA VALENCIA MEJIA </t>
  </si>
  <si>
    <t>A/B</t>
  </si>
  <si>
    <t>Oportunidad de Mejora</t>
  </si>
  <si>
    <t>No. De la Acción</t>
  </si>
  <si>
    <t>Para el presente cuatrimestre Mayo - Agosto al porcentaje de PAC no ejecuta a presntado un disminucin siognificativa siendo el mes de agosto el mes en el cual se presento la menor disminucion del porcetanje de PAC no Ejecutado</t>
  </si>
  <si>
    <t>MARIO JOSE PINZON HERRERA</t>
  </si>
  <si>
    <t>TESORERO</t>
  </si>
  <si>
    <t>8AP-GDO-IND-01</t>
  </si>
  <si>
    <t>Para el trimerstre abril - junio se presento una disminucion del PAC no ejecutado mejorando las cifras prsentadas en el primer trimestre pasando del 14,29% al 7%</t>
  </si>
  <si>
    <t xml:space="preserve">Para la vigencia 2017 el comportamiento del presupuesto fue favorable para la Entidad en comprarción con el año 2016 que en el primer semestre la Ejecución presupuestal tuvo un 37,64% comparado con este año que fue un 67,84% mejorando un 33,23%, esto muestra una mejor planeación para el primer semestre de 2017. Para la vigencia 2017 se evidencia un comportamiento positivo del presupuesto de la Entidad en comparación con el año 2016 aumentando en 8,25 puntos la ejecución presupuestal, este incremento muestra que la Entidad realizó esfuerzos mayores en el cumplimiento de la planeación y las metas planteadas en el plan de acción. Terminando la vigencia del 2017 con una Ejecución presupuestal del 97,71%. </t>
  </si>
  <si>
    <t>Dimensión</t>
  </si>
  <si>
    <t>Misional y de Gobieno</t>
  </si>
  <si>
    <t xml:space="preserve">Tema </t>
  </si>
  <si>
    <t>Gestión Presupuestal</t>
  </si>
  <si>
    <t>Objeto del Tema</t>
  </si>
  <si>
    <t>Tiene como propósito establecer la proporción de presupuesto asignado a la entidad, los niveles de ejecución presupuestal, las desviaciones de la ejecución, su relación con el avance físico de la meta y la ejecución de las reservas</t>
  </si>
  <si>
    <t>Nombre del Indicador No. 1</t>
  </si>
  <si>
    <t>Porcentaje de Modificaciones Presupuestales</t>
  </si>
  <si>
    <t>Procura establecer el monto porcentual de modificaciones presupuestales que se hand ado durante la vigencia que se está analizando. Esta variable pretende analizar como está haciendo la  planeación presupuestal en la entidad.</t>
  </si>
  <si>
    <t>(Monto de las Modificaciones Presupuestales / Presupuesto aprobado ) * 100</t>
  </si>
  <si>
    <t>Nombre del Indicador No. 2</t>
  </si>
  <si>
    <t>Cantidad de Modificaciones Presupuestales</t>
  </si>
  <si>
    <t>Procura establecer la cantidad de modificaciones  presupuestales que se han dado durante la vigencia que se está analizando. Esta situación da cuenta de cómo se está  haciendo la  planeación presupuestal en la entidad.</t>
  </si>
  <si>
    <t>Cantidad de Modificaciones Presupuestales Realizadas</t>
  </si>
  <si>
    <t>Nombre del Indicador No. 3</t>
  </si>
  <si>
    <t>El objeto de este indiador es definir el nivel de ejecución del PAC en cada vigencia</t>
  </si>
  <si>
    <t>Nombre del Indicador No. 4</t>
  </si>
  <si>
    <t>Valor Total de Reservas de la vigencia / Valor total dereservas giradas</t>
  </si>
  <si>
    <t>Adriana María Patiño Carrera / marcela Inés Ruiz García</t>
  </si>
  <si>
    <t>Profesionales Especializados</t>
  </si>
  <si>
    <t>Abril-Junio</t>
  </si>
  <si>
    <t>Julio- Septiembre</t>
  </si>
  <si>
    <t>Octubre - Diciembre</t>
  </si>
  <si>
    <t>Valor total dereservas giradas</t>
  </si>
  <si>
    <t>Mario José Pinzón Herrera / Adriana María Patiño Carrera</t>
  </si>
  <si>
    <t>Tesorero / Responsable Area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</si>
</sst>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0\ ;&quot; (&quot;#,##0.00\);&quot; -&quot;00\ ;@\ "/>
    <numFmt numFmtId="165" formatCode="* #,##0.00\ ;* \(#,##0.00\);* \-#\ ;@\ "/>
    <numFmt numFmtId="166" formatCode="#,##0.00&quot; &quot;;&quot; (&quot;#,##0.00&quot;)&quot;;&quot; -&quot;00&quot; &quot;;@&quot; &quot;"/>
    <numFmt numFmtId="167" formatCode="* #,##0\ ;* \(#,##0\);* \-#\ ;@\ "/>
    <numFmt numFmtId="168" formatCode="_(* #,##0_);_(* \(#,##0\);_(* &quot;-&quot;??_);_(@_)"/>
    <numFmt numFmtId="169" formatCode="#,##0,,"/>
    <numFmt numFmtId="170" formatCode="#,##0\ ;&quot; (&quot;#,##0\);&quot; -&quot;00\ ;@\ "/>
  </numFmts>
  <fonts count="33">
    <font>
      <sz val="10"/>
      <name val="Arial"/>
      <family val="2"/>
    </font>
    <font>
      <sz val="10"/>
      <name val="Mangal"/>
      <family val="2"/>
    </font>
    <font>
      <b/>
      <sz val="14"/>
      <name val="Arial"/>
      <family val="2"/>
    </font>
    <font>
      <sz val="14"/>
      <name val="Arial"/>
      <family val="2"/>
    </font>
    <font>
      <b/>
      <sz val="10"/>
      <name val="Arial"/>
      <family val="2"/>
    </font>
    <font>
      <b/>
      <sz val="8"/>
      <name val="Arial"/>
      <family val="2"/>
    </font>
    <font>
      <b/>
      <sz val="9"/>
      <name val="Arial"/>
      <family val="2"/>
    </font>
    <font>
      <sz val="10"/>
      <color indexed="9"/>
      <name val="Arial"/>
      <family val="2"/>
    </font>
    <font>
      <b/>
      <sz val="11"/>
      <name val="Arial"/>
      <family val="2"/>
    </font>
    <font>
      <sz val="10"/>
      <color indexed="8"/>
      <name val="Arial"/>
      <family val="2"/>
    </font>
    <font>
      <sz val="10"/>
      <name val="Arial"/>
      <family val="2"/>
    </font>
    <font>
      <sz val="10"/>
      <color rgb="FF000000"/>
      <name val="Arial"/>
      <family val="2"/>
    </font>
    <font>
      <sz val="11"/>
      <color rgb="FF000000"/>
      <name val="Liberation Sans"/>
      <family val="2"/>
    </font>
    <font>
      <sz val="10"/>
      <color rgb="FFFFFFFF"/>
      <name val="Arial"/>
      <family val="2"/>
    </font>
    <font>
      <b/>
      <sz val="12"/>
      <name val="Arial"/>
      <family val="2"/>
    </font>
    <font>
      <b/>
      <sz val="10"/>
      <color indexed="9"/>
      <name val="Arial"/>
      <family val="2"/>
    </font>
    <font>
      <sz val="12"/>
      <name val="Arial"/>
      <family val="2"/>
    </font>
    <font>
      <sz val="12"/>
      <color theme="1"/>
      <name val="Arial"/>
      <family val="2"/>
    </font>
    <font>
      <sz val="12"/>
      <color rgb="FFFF0000"/>
      <name val="Arial"/>
      <family val="2"/>
    </font>
    <font>
      <b/>
      <sz val="10"/>
      <color rgb="FF000000"/>
      <name val="Arial"/>
      <family val="2"/>
    </font>
    <font>
      <sz val="11"/>
      <color theme="1"/>
      <name val="Arial"/>
      <family val="2"/>
    </font>
    <font>
      <sz val="11"/>
      <name val="Arial"/>
      <family val="2"/>
    </font>
    <font>
      <b/>
      <sz val="14"/>
      <color rgb="FF000000"/>
      <name val="Arial1"/>
    </font>
    <font>
      <sz val="14"/>
      <color rgb="FF000000"/>
      <name val="Arial1"/>
    </font>
    <font>
      <b/>
      <sz val="14"/>
      <color rgb="FF000000"/>
      <name val="Arial2"/>
    </font>
    <font>
      <b/>
      <sz val="11"/>
      <color rgb="FF000000"/>
      <name val="Arial"/>
      <family val="2"/>
    </font>
    <font>
      <sz val="12"/>
      <color rgb="FF000000"/>
      <name val="Arial"/>
      <family val="2"/>
    </font>
    <font>
      <sz val="11"/>
      <color rgb="FF000000"/>
      <name val="Arial"/>
      <family val="2"/>
    </font>
    <font>
      <sz val="12"/>
      <color rgb="FF000000"/>
      <name val="Arial3"/>
    </font>
    <font>
      <sz val="11"/>
      <color theme="0"/>
      <name val="Liberation Sans"/>
      <family val="2"/>
    </font>
    <font>
      <b/>
      <sz val="10"/>
      <color theme="0"/>
      <name val="Arial"/>
      <family val="2"/>
    </font>
    <font>
      <sz val="10"/>
      <color theme="0"/>
      <name val="Arial"/>
      <family val="2"/>
    </font>
    <font>
      <b/>
      <sz val="11"/>
      <color rgb="FF000000"/>
      <name val="Liberation Sans"/>
      <family val="2"/>
    </font>
  </fonts>
  <fills count="19">
    <fill>
      <patternFill patternType="none"/>
    </fill>
    <fill>
      <patternFill patternType="gray125"/>
    </fill>
    <fill>
      <patternFill patternType="solid">
        <fgColor indexed="44"/>
        <bgColor indexed="42"/>
      </patternFill>
    </fill>
    <fill>
      <patternFill patternType="solid">
        <fgColor indexed="9"/>
        <bgColor indexed="26"/>
      </patternFill>
    </fill>
    <fill>
      <patternFill patternType="solid">
        <fgColor indexed="22"/>
        <bgColor indexed="31"/>
      </patternFill>
    </fill>
    <fill>
      <patternFill patternType="solid">
        <fgColor indexed="24"/>
        <bgColor indexed="44"/>
      </patternFill>
    </fill>
    <fill>
      <patternFill patternType="solid">
        <fgColor indexed="42"/>
        <bgColor indexed="44"/>
      </patternFill>
    </fill>
    <fill>
      <patternFill patternType="solid">
        <fgColor indexed="49"/>
        <bgColor indexed="24"/>
      </patternFill>
    </fill>
    <fill>
      <patternFill patternType="solid">
        <fgColor theme="0"/>
        <bgColor indexed="4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theme="4" tint="0.79998168889431442"/>
      </patternFill>
    </fill>
    <fill>
      <patternFill patternType="solid">
        <fgColor rgb="FFFFFFFF"/>
        <bgColor rgb="FFFFFFFF"/>
      </patternFill>
    </fill>
    <fill>
      <patternFill patternType="solid">
        <fgColor rgb="FFC0C0C0"/>
        <bgColor rgb="FFC0C0C0"/>
      </patternFill>
    </fill>
    <fill>
      <patternFill patternType="solid">
        <fgColor rgb="FF99CCFF"/>
        <bgColor rgb="FF99CCFF"/>
      </patternFill>
    </fill>
    <fill>
      <patternFill patternType="solid">
        <fgColor rgb="FF83CAFF"/>
        <bgColor rgb="FF83CAFF"/>
      </patternFill>
    </fill>
    <fill>
      <patternFill patternType="solid">
        <fgColor rgb="FF93CDDD"/>
        <bgColor rgb="FF93CDDD"/>
      </patternFill>
    </fill>
  </fills>
  <borders count="31">
    <border>
      <left/>
      <right/>
      <top/>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hair">
        <color indexed="8"/>
      </top>
      <bottom style="hair">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164" fontId="1" fillId="0" borderId="0" applyFill="0" applyBorder="0" applyAlignment="0" applyProtection="0"/>
    <xf numFmtId="165" fontId="10" fillId="0" borderId="0" applyFill="0" applyBorder="0" applyAlignment="0" applyProtection="0"/>
    <xf numFmtId="0" fontId="1" fillId="0" borderId="0" applyBorder="0" applyProtection="0"/>
    <xf numFmtId="9" fontId="1" fillId="0" borderId="0" applyFill="0" applyBorder="0" applyAlignment="0" applyProtection="0"/>
    <xf numFmtId="0" fontId="11" fillId="0" borderId="0"/>
    <xf numFmtId="0" fontId="12" fillId="0" borderId="0" applyNumberFormat="0" applyBorder="0" applyProtection="0"/>
    <xf numFmtId="166" fontId="11" fillId="0" borderId="0" applyBorder="0" applyProtection="0"/>
    <xf numFmtId="9" fontId="11" fillId="0" borderId="0" applyBorder="0" applyProtection="0"/>
    <xf numFmtId="0" fontId="11" fillId="0" borderId="0" applyNumberFormat="0" applyBorder="0" applyProtection="0"/>
    <xf numFmtId="43"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cellStyleXfs>
  <cellXfs count="236">
    <xf numFmtId="0" fontId="0" fillId="0" borderId="0" xfId="0"/>
    <xf numFmtId="0"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0" fontId="4" fillId="2" borderId="1" xfId="0" applyNumberFormat="1" applyFont="1" applyFill="1" applyBorder="1" applyAlignment="1">
      <alignment horizontal="center" vertical="center" wrapText="1"/>
    </xf>
    <xf numFmtId="0" fontId="0" fillId="0" borderId="0" xfId="0" applyNumberFormat="1"/>
    <xf numFmtId="0" fontId="5"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3" fontId="6" fillId="0" borderId="1" xfId="1" applyNumberFormat="1" applyFont="1" applyFill="1" applyBorder="1" applyAlignment="1" applyProtection="1">
      <alignment horizontal="center" vertical="center" wrapText="1"/>
    </xf>
    <xf numFmtId="3" fontId="0" fillId="0" borderId="1" xfId="1" applyNumberFormat="1" applyFont="1" applyFill="1" applyBorder="1" applyAlignment="1" applyProtection="1">
      <alignment horizontal="center" vertical="center" wrapText="1"/>
    </xf>
    <xf numFmtId="0" fontId="6" fillId="0" borderId="3"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10" fontId="0" fillId="0" borderId="1" xfId="4" applyNumberFormat="1" applyFont="1" applyFill="1" applyBorder="1" applyAlignment="1" applyProtection="1">
      <alignment horizontal="center" vertical="center" wrapText="1"/>
    </xf>
    <xf numFmtId="0" fontId="7" fillId="0" borderId="0" xfId="0" applyNumberFormat="1" applyFont="1" applyAlignment="1">
      <alignment horizontal="center" vertical="center" wrapText="1"/>
    </xf>
    <xf numFmtId="9" fontId="7" fillId="0" borderId="0" xfId="4" applyNumberFormat="1" applyFont="1" applyFill="1" applyBorder="1" applyAlignment="1" applyProtection="1">
      <alignment horizontal="center" vertical="center" wrapText="1"/>
    </xf>
    <xf numFmtId="1" fontId="7" fillId="0" borderId="0" xfId="0" applyNumberFormat="1" applyFont="1" applyAlignment="1">
      <alignment horizontal="center" vertical="center" wrapText="1"/>
    </xf>
    <xf numFmtId="0" fontId="0" fillId="3" borderId="1" xfId="0" applyNumberFormat="1" applyFill="1" applyBorder="1" applyAlignment="1">
      <alignment horizontal="center" vertical="center" wrapText="1"/>
    </xf>
    <xf numFmtId="3" fontId="10" fillId="0" borderId="1" xfId="2" applyNumberFormat="1" applyFill="1" applyBorder="1" applyAlignment="1" applyProtection="1">
      <alignment horizontal="center" vertical="center" wrapText="1"/>
    </xf>
    <xf numFmtId="0" fontId="0" fillId="3" borderId="4" xfId="0" applyNumberFormat="1" applyFill="1" applyBorder="1" applyAlignment="1">
      <alignment horizontal="center" vertical="center" wrapText="1"/>
    </xf>
    <xf numFmtId="0" fontId="0" fillId="3" borderId="5" xfId="0" applyNumberFormat="1" applyFill="1" applyBorder="1" applyAlignment="1">
      <alignment horizontal="center" vertical="center" wrapText="1"/>
    </xf>
    <xf numFmtId="0" fontId="0" fillId="3" borderId="5" xfId="0" applyFill="1" applyBorder="1"/>
    <xf numFmtId="0" fontId="0" fillId="3" borderId="6" xfId="0" applyFill="1" applyBorder="1"/>
    <xf numFmtId="0" fontId="0" fillId="3" borderId="7" xfId="0" applyNumberFormat="1" applyFill="1" applyBorder="1" applyAlignment="1">
      <alignment horizontal="center" vertical="center" wrapText="1"/>
    </xf>
    <xf numFmtId="0" fontId="0" fillId="3" borderId="0" xfId="0" applyNumberFormat="1" applyFill="1" applyAlignment="1">
      <alignment horizontal="center" vertical="center" wrapText="1"/>
    </xf>
    <xf numFmtId="0" fontId="0" fillId="3" borderId="8" xfId="0" applyFill="1" applyBorder="1"/>
    <xf numFmtId="0" fontId="0" fillId="3" borderId="7" xfId="0" applyNumberFormat="1" applyFont="1" applyFill="1" applyBorder="1" applyAlignment="1">
      <alignment vertical="center" wrapText="1"/>
    </xf>
    <xf numFmtId="0" fontId="0" fillId="3" borderId="0" xfId="0" applyNumberFormat="1" applyFont="1" applyFill="1" applyBorder="1" applyAlignment="1">
      <alignment vertical="center" wrapText="1"/>
    </xf>
    <xf numFmtId="0" fontId="0" fillId="3" borderId="9" xfId="0" applyNumberFormat="1" applyFont="1" applyFill="1" applyBorder="1" applyAlignment="1">
      <alignment vertical="center" wrapText="1"/>
    </xf>
    <xf numFmtId="0" fontId="0" fillId="3" borderId="10" xfId="0" applyNumberFormat="1" applyFont="1" applyFill="1" applyBorder="1" applyAlignment="1">
      <alignment vertical="center" wrapText="1"/>
    </xf>
    <xf numFmtId="3" fontId="4" fillId="0" borderId="1" xfId="1" applyNumberFormat="1" applyFont="1" applyFill="1" applyBorder="1" applyAlignment="1" applyProtection="1">
      <alignment horizontal="center" vertical="center" wrapText="1"/>
    </xf>
    <xf numFmtId="0" fontId="4" fillId="0" borderId="3" xfId="0" applyNumberFormat="1" applyFont="1" applyBorder="1" applyAlignment="1">
      <alignment horizontal="center" vertical="center" wrapText="1"/>
    </xf>
    <xf numFmtId="165" fontId="10" fillId="0" borderId="1" xfId="2" applyFill="1" applyBorder="1" applyAlignment="1" applyProtection="1">
      <alignment horizontal="center" vertical="center" wrapText="1"/>
    </xf>
    <xf numFmtId="0" fontId="0" fillId="3" borderId="5" xfId="0" applyFont="1" applyFill="1" applyBorder="1" applyAlignment="1">
      <alignment horizontal="justify" vertical="top" wrapText="1"/>
    </xf>
    <xf numFmtId="0" fontId="0" fillId="3" borderId="0" xfId="0" applyFill="1"/>
    <xf numFmtId="0" fontId="0" fillId="3" borderId="0" xfId="0" applyFont="1" applyFill="1" applyBorder="1" applyAlignment="1">
      <alignment horizontal="justify" vertical="top" wrapText="1"/>
    </xf>
    <xf numFmtId="0" fontId="0" fillId="3" borderId="10" xfId="0" applyFont="1" applyFill="1" applyBorder="1" applyAlignment="1">
      <alignment horizontal="justify" vertical="top" wrapText="1"/>
    </xf>
    <xf numFmtId="0" fontId="0" fillId="3" borderId="10" xfId="0" applyFill="1" applyBorder="1"/>
    <xf numFmtId="0" fontId="0" fillId="3" borderId="11" xfId="0" applyFill="1" applyBorder="1"/>
    <xf numFmtId="3" fontId="10" fillId="0" borderId="3" xfId="2" applyNumberFormat="1" applyFill="1" applyBorder="1" applyAlignment="1" applyProtection="1">
      <alignment horizontal="center" vertical="center" wrapText="1"/>
    </xf>
    <xf numFmtId="3" fontId="4" fillId="0" borderId="1" xfId="1" applyNumberFormat="1" applyFont="1" applyFill="1" applyBorder="1" applyAlignment="1" applyProtection="1">
      <alignment horizontal="left" vertical="center"/>
    </xf>
    <xf numFmtId="0" fontId="4" fillId="8" borderId="12"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0" fillId="3" borderId="0" xfId="0" applyFill="1" applyBorder="1"/>
    <xf numFmtId="0" fontId="0" fillId="0" borderId="13" xfId="0" applyNumberFormat="1" applyBorder="1" applyAlignment="1">
      <alignment horizontal="center" vertical="center" wrapText="1"/>
    </xf>
    <xf numFmtId="0" fontId="0" fillId="3" borderId="13" xfId="0" applyNumberFormat="1" applyFill="1" applyBorder="1" applyAlignment="1">
      <alignment horizontal="center" vertical="center" wrapText="1"/>
    </xf>
    <xf numFmtId="0" fontId="0" fillId="0" borderId="13" xfId="0" applyNumberFormat="1" applyFont="1" applyBorder="1" applyAlignment="1">
      <alignment vertical="center" wrapText="1"/>
    </xf>
    <xf numFmtId="0" fontId="13" fillId="0" borderId="0" xfId="0" applyFont="1"/>
    <xf numFmtId="10" fontId="0" fillId="0" borderId="1" xfId="12" applyNumberFormat="1" applyFont="1" applyFill="1" applyBorder="1" applyAlignment="1" applyProtection="1">
      <alignment horizontal="center" vertical="center" wrapText="1"/>
    </xf>
    <xf numFmtId="3" fontId="0" fillId="0" borderId="0" xfId="0" applyNumberFormat="1" applyAlignment="1">
      <alignment horizontal="center" vertical="center" wrapText="1"/>
    </xf>
    <xf numFmtId="10" fontId="1" fillId="0" borderId="1" xfId="12" applyNumberFormat="1" applyFont="1" applyFill="1" applyBorder="1" applyAlignment="1" applyProtection="1">
      <alignment horizontal="center" vertical="center" wrapText="1"/>
    </xf>
    <xf numFmtId="10" fontId="10" fillId="0" borderId="1" xfId="12" applyNumberFormat="1" applyFill="1" applyBorder="1" applyAlignment="1" applyProtection="1">
      <alignment horizontal="center" vertical="center" wrapText="1"/>
    </xf>
    <xf numFmtId="3" fontId="0" fillId="0" borderId="1" xfId="2" applyNumberFormat="1" applyFont="1" applyFill="1" applyBorder="1" applyAlignment="1" applyProtection="1">
      <alignment horizontal="center" vertical="center" wrapText="1"/>
    </xf>
    <xf numFmtId="0" fontId="5" fillId="0" borderId="3" xfId="0" applyNumberFormat="1" applyFont="1" applyBorder="1" applyAlignment="1">
      <alignment horizontal="center" vertical="center" wrapText="1"/>
    </xf>
    <xf numFmtId="10" fontId="0" fillId="0" borderId="0" xfId="12" applyNumberFormat="1" applyFont="1" applyAlignment="1">
      <alignment horizontal="center" vertical="center" wrapText="1"/>
    </xf>
    <xf numFmtId="0" fontId="8" fillId="2" borderId="1" xfId="0" applyNumberFormat="1" applyFont="1" applyFill="1" applyBorder="1" applyAlignment="1">
      <alignment horizontal="center" vertical="center" wrapText="1"/>
    </xf>
    <xf numFmtId="0" fontId="15" fillId="9" borderId="0" xfId="0" applyNumberFormat="1" applyFont="1" applyFill="1" applyAlignment="1">
      <alignment horizontal="center" vertical="center" wrapText="1"/>
    </xf>
    <xf numFmtId="9" fontId="15" fillId="9" borderId="0" xfId="4" applyNumberFormat="1" applyFont="1" applyFill="1" applyBorder="1" applyAlignment="1" applyProtection="1">
      <alignment horizontal="center" vertical="center" wrapText="1"/>
    </xf>
    <xf numFmtId="1" fontId="15" fillId="9" borderId="0" xfId="0" applyNumberFormat="1" applyFont="1" applyFill="1" applyAlignment="1">
      <alignment horizontal="center" vertical="center" wrapText="1"/>
    </xf>
    <xf numFmtId="167" fontId="10" fillId="0" borderId="1" xfId="2" applyNumberFormat="1" applyFill="1" applyBorder="1" applyAlignment="1" applyProtection="1">
      <alignment horizontal="center" vertical="center" wrapText="1"/>
    </xf>
    <xf numFmtId="0" fontId="4" fillId="2" borderId="1"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4" fillId="2" borderId="12" xfId="0" applyNumberFormat="1" applyFont="1" applyFill="1" applyBorder="1" applyAlignment="1">
      <alignment horizontal="center" vertical="center" wrapText="1"/>
    </xf>
    <xf numFmtId="0" fontId="11" fillId="0" borderId="0" xfId="5"/>
    <xf numFmtId="43" fontId="19" fillId="0" borderId="0" xfId="10" applyFont="1"/>
    <xf numFmtId="0" fontId="19" fillId="0" borderId="0" xfId="5" applyFont="1"/>
    <xf numFmtId="43" fontId="0" fillId="0" borderId="0" xfId="10" applyFont="1"/>
    <xf numFmtId="43" fontId="11" fillId="0" borderId="0" xfId="5" applyNumberFormat="1"/>
    <xf numFmtId="2" fontId="11" fillId="0" borderId="0" xfId="5" applyNumberFormat="1"/>
    <xf numFmtId="168" fontId="11" fillId="0" borderId="0" xfId="5" applyNumberFormat="1" applyFill="1"/>
    <xf numFmtId="43" fontId="0" fillId="0" borderId="0" xfId="10" applyFont="1" applyFill="1"/>
    <xf numFmtId="168" fontId="0" fillId="0" borderId="0" xfId="10" applyNumberFormat="1" applyFont="1"/>
    <xf numFmtId="168" fontId="11" fillId="0" borderId="0" xfId="5" applyNumberFormat="1"/>
    <xf numFmtId="43" fontId="11" fillId="0" borderId="0" xfId="5" applyNumberFormat="1" applyFill="1"/>
    <xf numFmtId="164" fontId="0" fillId="0" borderId="0" xfId="1" applyFont="1" applyFill="1"/>
    <xf numFmtId="0" fontId="11" fillId="10" borderId="0" xfId="5" applyFill="1"/>
    <xf numFmtId="43" fontId="0" fillId="10" borderId="0" xfId="10" applyFont="1" applyFill="1"/>
    <xf numFmtId="2" fontId="11" fillId="10" borderId="0" xfId="5" applyNumberFormat="1" applyFill="1"/>
    <xf numFmtId="43" fontId="11" fillId="10" borderId="0" xfId="5" applyNumberFormat="1" applyFill="1"/>
    <xf numFmtId="164" fontId="0" fillId="10" borderId="0" xfId="1" applyFont="1" applyFill="1"/>
    <xf numFmtId="168" fontId="0" fillId="10" borderId="0" xfId="10" applyNumberFormat="1" applyFont="1" applyFill="1"/>
    <xf numFmtId="168" fontId="11" fillId="10" borderId="0" xfId="5" applyNumberFormat="1" applyFill="1"/>
    <xf numFmtId="164" fontId="0" fillId="11" borderId="0" xfId="1" applyFont="1" applyFill="1"/>
    <xf numFmtId="0" fontId="11" fillId="0" borderId="0" xfId="5" applyFill="1"/>
    <xf numFmtId="168" fontId="19" fillId="0" borderId="0" xfId="5" applyNumberFormat="1" applyFont="1"/>
    <xf numFmtId="2" fontId="19" fillId="0" borderId="0" xfId="5" applyNumberFormat="1" applyFont="1"/>
    <xf numFmtId="164" fontId="1" fillId="0" borderId="0" xfId="1"/>
    <xf numFmtId="0" fontId="11" fillId="12" borderId="0" xfId="5" applyFill="1"/>
    <xf numFmtId="164" fontId="1" fillId="10" borderId="0" xfId="1" applyFill="1" applyBorder="1" applyAlignment="1">
      <alignment horizontal="right"/>
    </xf>
    <xf numFmtId="164" fontId="20" fillId="0" borderId="0" xfId="1" applyFont="1"/>
    <xf numFmtId="169" fontId="21" fillId="13" borderId="0" xfId="0" applyNumberFormat="1" applyFont="1" applyFill="1" applyAlignment="1">
      <alignment horizontal="right"/>
    </xf>
    <xf numFmtId="170" fontId="1" fillId="0" borderId="0" xfId="1" applyNumberFormat="1"/>
    <xf numFmtId="4" fontId="11" fillId="0" borderId="0" xfId="5" applyNumberFormat="1"/>
    <xf numFmtId="0" fontId="12" fillId="0" borderId="0" xfId="6" applyFont="1" applyFill="1" applyAlignment="1" applyProtection="1"/>
    <xf numFmtId="0" fontId="12" fillId="0" borderId="0" xfId="6" applyFont="1" applyFill="1" applyAlignment="1" applyProtection="1">
      <alignment horizontal="center" vertical="center" wrapText="1"/>
    </xf>
    <xf numFmtId="0" fontId="25" fillId="16" borderId="24" xfId="6" applyFont="1" applyFill="1" applyBorder="1" applyAlignment="1" applyProtection="1">
      <alignment horizontal="center" vertical="center" wrapText="1"/>
    </xf>
    <xf numFmtId="0" fontId="25" fillId="16" borderId="26" xfId="6" applyFont="1" applyFill="1" applyBorder="1" applyAlignment="1" applyProtection="1">
      <alignment horizontal="center" vertical="center" wrapText="1"/>
    </xf>
    <xf numFmtId="0" fontId="29" fillId="0" borderId="0" xfId="6" applyFont="1" applyFill="1" applyAlignment="1" applyProtection="1"/>
    <xf numFmtId="3" fontId="27" fillId="0" borderId="24" xfId="7" applyNumberFormat="1" applyFont="1" applyFill="1" applyBorder="1" applyAlignment="1">
      <alignment horizontal="center" vertical="center" wrapText="1"/>
    </xf>
    <xf numFmtId="3" fontId="30" fillId="0" borderId="1" xfId="1" applyNumberFormat="1" applyFont="1" applyFill="1" applyBorder="1" applyAlignment="1" applyProtection="1">
      <alignment horizontal="left" vertical="center"/>
    </xf>
    <xf numFmtId="168" fontId="31" fillId="0" borderId="0" xfId="5" applyNumberFormat="1" applyFont="1"/>
    <xf numFmtId="2" fontId="31" fillId="0" borderId="0" xfId="5" applyNumberFormat="1" applyFont="1"/>
    <xf numFmtId="0" fontId="25" fillId="0" borderId="24" xfId="6" applyFont="1" applyFill="1" applyBorder="1" applyAlignment="1" applyProtection="1">
      <alignment horizontal="center" vertical="center" wrapText="1"/>
    </xf>
    <xf numFmtId="10" fontId="27" fillId="0" borderId="24" xfId="8" applyNumberFormat="1" applyFont="1" applyFill="1" applyBorder="1" applyAlignment="1">
      <alignment horizontal="center" vertical="center" wrapText="1"/>
    </xf>
    <xf numFmtId="0" fontId="13" fillId="0" borderId="24" xfId="6" applyFont="1" applyFill="1" applyBorder="1" applyAlignment="1" applyProtection="1">
      <alignment horizontal="center" vertical="center" wrapText="1"/>
    </xf>
    <xf numFmtId="9" fontId="13" fillId="0" borderId="24" xfId="8" applyFont="1" applyFill="1" applyBorder="1" applyAlignment="1">
      <alignment horizontal="center" vertical="center" wrapText="1"/>
    </xf>
    <xf numFmtId="1" fontId="13" fillId="0" borderId="24" xfId="6" applyNumberFormat="1" applyFont="1" applyFill="1" applyBorder="1" applyAlignment="1" applyProtection="1">
      <alignment horizontal="center" vertical="center" wrapText="1"/>
    </xf>
    <xf numFmtId="0" fontId="13" fillId="0" borderId="0" xfId="6" applyFont="1" applyFill="1" applyAlignment="1" applyProtection="1">
      <alignment horizontal="center" vertical="center" wrapText="1"/>
    </xf>
    <xf numFmtId="0" fontId="27" fillId="14" borderId="0" xfId="6" applyFont="1" applyFill="1" applyAlignment="1" applyProtection="1">
      <alignment horizontal="center" vertical="center" wrapText="1"/>
    </xf>
    <xf numFmtId="0" fontId="27" fillId="14" borderId="0" xfId="6" applyFont="1" applyFill="1" applyAlignment="1" applyProtection="1"/>
    <xf numFmtId="0" fontId="27" fillId="0" borderId="24" xfId="6" applyFont="1" applyFill="1" applyBorder="1" applyAlignment="1" applyProtection="1">
      <alignment horizontal="center" vertical="center" wrapText="1"/>
    </xf>
    <xf numFmtId="0" fontId="27" fillId="14" borderId="24" xfId="6" applyFont="1" applyFill="1" applyBorder="1" applyAlignment="1" applyProtection="1">
      <alignment horizontal="center" vertical="center" wrapText="1"/>
    </xf>
    <xf numFmtId="9" fontId="10" fillId="0" borderId="1" xfId="12" applyFill="1" applyBorder="1" applyAlignment="1" applyProtection="1">
      <alignment horizontal="center" vertical="center" wrapText="1"/>
    </xf>
    <xf numFmtId="0" fontId="4" fillId="2" borderId="1" xfId="0" applyNumberFormat="1" applyFont="1" applyFill="1" applyBorder="1" applyAlignment="1">
      <alignment vertical="center"/>
    </xf>
    <xf numFmtId="0" fontId="4" fillId="2" borderId="1" xfId="0" applyNumberFormat="1" applyFont="1" applyFill="1" applyBorder="1" applyAlignment="1">
      <alignment vertical="center" wrapText="1"/>
    </xf>
    <xf numFmtId="0" fontId="4" fillId="2" borderId="4" xfId="0" applyNumberFormat="1" applyFont="1" applyFill="1" applyBorder="1" applyAlignment="1">
      <alignment vertical="center" wrapText="1"/>
    </xf>
    <xf numFmtId="0" fontId="4" fillId="2" borderId="9" xfId="0" applyNumberFormat="1" applyFont="1" applyFill="1" applyBorder="1" applyAlignment="1">
      <alignment vertical="center" wrapText="1"/>
    </xf>
    <xf numFmtId="0" fontId="0" fillId="0" borderId="1" xfId="0" applyNumberFormat="1" applyFont="1" applyBorder="1" applyAlignment="1">
      <alignment vertical="center" wrapText="1"/>
    </xf>
    <xf numFmtId="0" fontId="0" fillId="0" borderId="1" xfId="0" applyNumberForma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0" fillId="0" borderId="0" xfId="0" applyNumberForma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8" fillId="6"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14" fillId="0" borderId="22" xfId="0" applyNumberFormat="1" applyFont="1" applyBorder="1" applyAlignment="1">
      <alignment horizontal="center" textRotation="255" wrapText="1"/>
    </xf>
    <xf numFmtId="0" fontId="14" fillId="0" borderId="3" xfId="0" applyNumberFormat="1" applyFont="1" applyBorder="1" applyAlignment="1">
      <alignment horizontal="center" textRotation="255" wrapText="1"/>
    </xf>
    <xf numFmtId="0" fontId="14" fillId="0" borderId="23" xfId="0" applyNumberFormat="1" applyFont="1" applyBorder="1" applyAlignment="1">
      <alignment horizontal="center" textRotation="255" wrapText="1"/>
    </xf>
    <xf numFmtId="0" fontId="16" fillId="0" borderId="1" xfId="0" applyNumberFormat="1" applyFont="1" applyBorder="1" applyAlignment="1">
      <alignment horizontal="center" vertical="center" wrapText="1"/>
    </xf>
    <xf numFmtId="0" fontId="4" fillId="5" borderId="1" xfId="0" applyNumberFormat="1" applyFont="1" applyFill="1" applyBorder="1" applyAlignment="1">
      <alignment horizontal="center" vertical="center" wrapText="1"/>
    </xf>
    <xf numFmtId="0" fontId="8" fillId="6" borderId="1" xfId="3" applyNumberFormat="1" applyFont="1" applyFill="1" applyBorder="1" applyAlignment="1" applyProtection="1">
      <alignment horizontal="center" vertical="center" wrapText="1"/>
    </xf>
    <xf numFmtId="0" fontId="4" fillId="6" borderId="1"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0" fillId="7" borderId="0"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16" fillId="0" borderId="2"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18" fillId="0" borderId="1" xfId="0" applyNumberFormat="1" applyFont="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1" xfId="0" applyNumberFormat="1" applyFont="1" applyFill="1" applyBorder="1" applyAlignment="1">
      <alignment horizontal="center" vertical="center" wrapText="1"/>
    </xf>
    <xf numFmtId="3" fontId="0" fillId="0" borderId="12" xfId="1" applyNumberFormat="1" applyFont="1" applyFill="1" applyBorder="1" applyAlignment="1" applyProtection="1">
      <alignment horizontal="center" vertical="center" wrapText="1"/>
    </xf>
    <xf numFmtId="3" fontId="0" fillId="0" borderId="2" xfId="1" applyNumberFormat="1" applyFont="1" applyFill="1" applyBorder="1" applyAlignment="1" applyProtection="1">
      <alignment horizontal="center" vertical="center" wrapText="1"/>
    </xf>
    <xf numFmtId="10" fontId="0" fillId="0" borderId="12" xfId="12" applyNumberFormat="1" applyFont="1" applyFill="1" applyBorder="1" applyAlignment="1" applyProtection="1">
      <alignment horizontal="center" vertical="center" wrapText="1"/>
    </xf>
    <xf numFmtId="10" fontId="0" fillId="0" borderId="2" xfId="12" applyNumberFormat="1" applyFont="1" applyFill="1" applyBorder="1" applyAlignment="1" applyProtection="1">
      <alignment horizontal="center" vertical="center" wrapText="1"/>
    </xf>
    <xf numFmtId="0" fontId="8" fillId="5" borderId="13" xfId="0" applyNumberFormat="1" applyFont="1" applyFill="1" applyBorder="1" applyAlignment="1">
      <alignment horizontal="center" vertical="center" wrapText="1"/>
    </xf>
    <xf numFmtId="0" fontId="0" fillId="0" borderId="13" xfId="0" applyNumberFormat="1" applyFont="1" applyBorder="1" applyAlignment="1">
      <alignment horizontal="center" vertical="center" wrapText="1"/>
    </xf>
    <xf numFmtId="0" fontId="8" fillId="6" borderId="13" xfId="3" applyNumberFormat="1" applyFont="1" applyFill="1" applyBorder="1" applyAlignment="1" applyProtection="1">
      <alignment horizontal="center" vertical="center" wrapText="1"/>
    </xf>
    <xf numFmtId="0" fontId="4" fillId="5" borderId="13" xfId="0" applyNumberFormat="1"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6" borderId="13" xfId="0" applyNumberFormat="1" applyFont="1" applyFill="1" applyBorder="1" applyAlignment="1">
      <alignment horizontal="center" vertical="center" wrapText="1"/>
    </xf>
    <xf numFmtId="0" fontId="8" fillId="6" borderId="13" xfId="0" applyNumberFormat="1" applyFont="1" applyFill="1" applyBorder="1" applyAlignment="1">
      <alignment horizontal="center" vertical="center" wrapText="1"/>
    </xf>
    <xf numFmtId="0" fontId="3" fillId="0" borderId="14" xfId="0" applyNumberFormat="1" applyFont="1" applyBorder="1" applyAlignment="1">
      <alignment horizontal="center" vertical="center" wrapText="1"/>
    </xf>
    <xf numFmtId="0" fontId="3" fillId="0" borderId="15" xfId="0" applyNumberFormat="1" applyFont="1" applyBorder="1" applyAlignment="1">
      <alignment horizontal="center" vertical="center" wrapText="1"/>
    </xf>
    <xf numFmtId="0" fontId="3" fillId="0" borderId="16" xfId="0" applyNumberFormat="1" applyFont="1" applyBorder="1" applyAlignment="1">
      <alignment horizontal="center" vertical="center" wrapText="1"/>
    </xf>
    <xf numFmtId="0" fontId="3" fillId="0" borderId="17"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18" xfId="0" applyNumberFormat="1" applyFont="1" applyBorder="1" applyAlignment="1">
      <alignment horizontal="center" vertical="center" wrapText="1"/>
    </xf>
    <xf numFmtId="0" fontId="3" fillId="0" borderId="19"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3" fillId="0" borderId="21" xfId="0" applyNumberFormat="1" applyFont="1" applyBorder="1" applyAlignment="1">
      <alignment horizontal="center" vertical="center" wrapText="1"/>
    </xf>
    <xf numFmtId="0" fontId="12" fillId="0" borderId="24" xfId="6" applyFont="1" applyFill="1" applyBorder="1" applyAlignment="1" applyProtection="1">
      <alignment horizontal="center" vertical="center" wrapText="1"/>
    </xf>
    <xf numFmtId="0" fontId="25" fillId="18" borderId="24" xfId="9" applyFont="1" applyFill="1" applyBorder="1" applyAlignment="1">
      <alignment horizontal="center" vertical="center" wrapText="1"/>
    </xf>
    <xf numFmtId="0" fontId="25" fillId="17" borderId="24" xfId="6" applyFont="1" applyFill="1" applyBorder="1" applyAlignment="1" applyProtection="1">
      <alignment horizontal="center" vertical="center" wrapText="1"/>
    </xf>
    <xf numFmtId="0" fontId="27" fillId="0" borderId="24" xfId="6" applyFont="1" applyFill="1" applyBorder="1" applyAlignment="1" applyProtection="1">
      <alignment horizontal="center" vertical="center"/>
    </xf>
    <xf numFmtId="0" fontId="27" fillId="0" borderId="24" xfId="6" applyFont="1" applyFill="1" applyBorder="1" applyAlignment="1" applyProtection="1">
      <alignment horizontal="center" vertical="center" wrapText="1"/>
    </xf>
    <xf numFmtId="0" fontId="25" fillId="18" borderId="24" xfId="6" applyFont="1" applyFill="1" applyBorder="1" applyAlignment="1" applyProtection="1">
      <alignment horizontal="center" vertical="center" wrapText="1"/>
    </xf>
    <xf numFmtId="0" fontId="32" fillId="18" borderId="24" xfId="6" applyFont="1" applyFill="1" applyBorder="1" applyAlignment="1" applyProtection="1">
      <alignment horizontal="center" vertical="center" wrapText="1"/>
    </xf>
    <xf numFmtId="0" fontId="25" fillId="15" borderId="24" xfId="6" applyFont="1" applyFill="1" applyBorder="1" applyAlignment="1" applyProtection="1">
      <alignment horizontal="center" vertical="center" wrapText="1"/>
    </xf>
    <xf numFmtId="0" fontId="27" fillId="0" borderId="24" xfId="6" applyFont="1" applyFill="1" applyBorder="1" applyAlignment="1" applyProtection="1">
      <alignment horizontal="center" vertical="center" textRotation="255" wrapText="1"/>
    </xf>
    <xf numFmtId="0" fontId="25" fillId="16" borderId="24" xfId="6" applyFont="1" applyFill="1" applyBorder="1" applyAlignment="1" applyProtection="1">
      <alignment horizontal="center" vertical="center" wrapText="1"/>
    </xf>
    <xf numFmtId="0" fontId="28" fillId="0" borderId="24" xfId="6" applyFont="1" applyFill="1" applyBorder="1" applyAlignment="1" applyProtection="1">
      <alignment horizontal="left" vertical="center" wrapText="1"/>
    </xf>
    <xf numFmtId="0" fontId="26" fillId="0" borderId="24" xfId="6" applyFont="1" applyFill="1" applyBorder="1" applyAlignment="1" applyProtection="1">
      <alignment horizontal="center" vertical="center" wrapText="1"/>
    </xf>
    <xf numFmtId="0" fontId="26" fillId="0" borderId="24" xfId="6" applyFont="1" applyFill="1" applyBorder="1" applyAlignment="1" applyProtection="1">
      <alignment horizontal="left" vertical="center" wrapText="1"/>
    </xf>
    <xf numFmtId="0" fontId="27" fillId="0" borderId="24" xfId="6" applyFont="1" applyFill="1" applyBorder="1" applyAlignment="1" applyProtection="1">
      <alignment horizontal="left" vertical="center" wrapText="1"/>
    </xf>
    <xf numFmtId="0" fontId="11" fillId="0" borderId="25" xfId="5" applyFill="1" applyBorder="1"/>
    <xf numFmtId="0" fontId="11" fillId="0" borderId="24" xfId="5" applyFill="1" applyBorder="1"/>
    <xf numFmtId="0" fontId="22" fillId="14" borderId="24" xfId="6" applyFont="1" applyFill="1" applyBorder="1" applyAlignment="1" applyProtection="1">
      <alignment horizontal="center" vertical="center" wrapText="1"/>
    </xf>
    <xf numFmtId="0" fontId="23" fillId="0" borderId="24" xfId="6" applyFont="1" applyFill="1" applyBorder="1" applyAlignment="1" applyProtection="1">
      <alignment horizontal="left" vertical="center" wrapText="1"/>
    </xf>
    <xf numFmtId="0" fontId="24" fillId="14" borderId="24" xfId="6" applyFont="1" applyFill="1" applyBorder="1" applyAlignment="1" applyProtection="1">
      <alignment horizontal="center" vertical="center" wrapText="1"/>
    </xf>
    <xf numFmtId="0" fontId="0" fillId="0" borderId="1" xfId="0" applyNumberFormat="1" applyBorder="1" applyAlignment="1">
      <alignment horizontal="center" vertical="center" textRotation="255" wrapText="1"/>
    </xf>
    <xf numFmtId="9" fontId="0" fillId="0" borderId="12" xfId="12" applyFont="1" applyFill="1" applyBorder="1" applyAlignment="1" applyProtection="1">
      <alignment horizontal="center" vertical="center" wrapText="1"/>
    </xf>
    <xf numFmtId="9" fontId="0" fillId="0" borderId="2" xfId="12" applyFont="1" applyFill="1" applyBorder="1" applyAlignment="1" applyProtection="1">
      <alignment horizontal="center" vertical="center" wrapText="1"/>
    </xf>
    <xf numFmtId="0" fontId="8" fillId="2" borderId="12"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10" fontId="0" fillId="0" borderId="12" xfId="1" applyNumberFormat="1" applyFont="1" applyFill="1" applyBorder="1" applyAlignment="1" applyProtection="1">
      <alignment horizontal="center" vertical="center" wrapText="1"/>
    </xf>
    <xf numFmtId="10" fontId="0" fillId="0" borderId="2" xfId="1" applyNumberFormat="1" applyFont="1" applyFill="1" applyBorder="1" applyAlignment="1" applyProtection="1">
      <alignment horizontal="center" vertical="center" wrapText="1"/>
    </xf>
    <xf numFmtId="0" fontId="4" fillId="6" borderId="12" xfId="0" applyNumberFormat="1" applyFont="1" applyFill="1" applyBorder="1" applyAlignment="1">
      <alignment horizontal="center" vertical="center" wrapText="1"/>
    </xf>
    <xf numFmtId="0" fontId="4" fillId="6" borderId="27" xfId="0" applyNumberFormat="1" applyFont="1" applyFill="1" applyBorder="1" applyAlignment="1">
      <alignment horizontal="center" vertical="center" wrapText="1"/>
    </xf>
    <xf numFmtId="0" fontId="4" fillId="6" borderId="2" xfId="0" applyNumberFormat="1" applyFont="1" applyFill="1" applyBorder="1" applyAlignment="1">
      <alignment horizontal="center" vertical="center" wrapText="1"/>
    </xf>
    <xf numFmtId="0" fontId="8" fillId="6" borderId="12" xfId="0" applyNumberFormat="1" applyFont="1" applyFill="1" applyBorder="1" applyAlignment="1">
      <alignment horizontal="center" vertical="center" wrapText="1"/>
    </xf>
    <xf numFmtId="0" fontId="8" fillId="6" borderId="2" xfId="0" applyNumberFormat="1" applyFont="1" applyFill="1" applyBorder="1" applyAlignment="1">
      <alignment horizontal="center" vertical="center" wrapText="1"/>
    </xf>
    <xf numFmtId="0" fontId="8" fillId="6" borderId="12" xfId="3" applyNumberFormat="1" applyFont="1" applyFill="1" applyBorder="1" applyAlignment="1" applyProtection="1">
      <alignment horizontal="center" vertical="center" wrapText="1"/>
    </xf>
    <xf numFmtId="0" fontId="8" fillId="6" borderId="2" xfId="3" applyNumberFormat="1" applyFont="1" applyFill="1" applyBorder="1" applyAlignment="1" applyProtection="1">
      <alignment horizontal="center" vertical="center" wrapText="1"/>
    </xf>
    <xf numFmtId="0" fontId="8" fillId="5" borderId="12" xfId="0" applyNumberFormat="1" applyFont="1" applyFill="1" applyBorder="1" applyAlignment="1">
      <alignment horizontal="center" vertical="center" wrapText="1"/>
    </xf>
    <xf numFmtId="0" fontId="8" fillId="5" borderId="27" xfId="0" applyNumberFormat="1" applyFont="1" applyFill="1" applyBorder="1" applyAlignment="1">
      <alignment horizontal="center" vertical="center" wrapText="1"/>
    </xf>
    <xf numFmtId="0" fontId="8" fillId="5" borderId="2" xfId="0" applyNumberFormat="1" applyFont="1" applyFill="1" applyBorder="1" applyAlignment="1">
      <alignment horizontal="center" vertical="center" wrapText="1"/>
    </xf>
    <xf numFmtId="0" fontId="0" fillId="0" borderId="12" xfId="0" applyNumberFormat="1" applyFont="1" applyBorder="1" applyAlignment="1">
      <alignment horizontal="center" vertical="center" wrapText="1"/>
    </xf>
    <xf numFmtId="0" fontId="0" fillId="0" borderId="27"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4" fillId="4" borderId="7" xfId="0" applyNumberFormat="1" applyFont="1" applyFill="1" applyBorder="1" applyAlignment="1">
      <alignment horizontal="center" vertical="center" wrapText="1"/>
    </xf>
    <xf numFmtId="0" fontId="4" fillId="4" borderId="0" xfId="0" applyNumberFormat="1" applyFont="1" applyFill="1" applyBorder="1" applyAlignment="1">
      <alignment horizontal="center" vertical="center" wrapText="1"/>
    </xf>
    <xf numFmtId="0" fontId="4" fillId="4" borderId="8" xfId="0" applyNumberFormat="1" applyFont="1" applyFill="1" applyBorder="1" applyAlignment="1">
      <alignment horizontal="center" vertical="center" wrapText="1"/>
    </xf>
    <xf numFmtId="0" fontId="4" fillId="5" borderId="12" xfId="0" applyNumberFormat="1" applyFont="1" applyFill="1" applyBorder="1" applyAlignment="1">
      <alignment horizontal="center" vertical="center" wrapText="1"/>
    </xf>
    <xf numFmtId="0" fontId="4" fillId="5" borderId="27"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0" fontId="0" fillId="0" borderId="7"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22" xfId="0" applyNumberFormat="1" applyBorder="1" applyAlignment="1">
      <alignment horizontal="center" vertical="center" textRotation="255" wrapText="1"/>
    </xf>
    <xf numFmtId="0" fontId="0" fillId="0" borderId="3" xfId="0" applyNumberFormat="1" applyBorder="1" applyAlignment="1">
      <alignment horizontal="center" vertical="center" textRotation="255" wrapText="1"/>
    </xf>
    <xf numFmtId="0" fontId="0" fillId="0" borderId="23" xfId="0" applyNumberFormat="1" applyBorder="1" applyAlignment="1">
      <alignment horizontal="center" vertical="center" textRotation="255" wrapText="1"/>
    </xf>
    <xf numFmtId="0" fontId="0" fillId="0" borderId="12"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43" fontId="0" fillId="0" borderId="0" xfId="10" applyFont="1" applyAlignment="1">
      <alignment horizontal="center"/>
    </xf>
    <xf numFmtId="0" fontId="0" fillId="0" borderId="28" xfId="0" applyNumberFormat="1" applyFont="1" applyBorder="1" applyAlignment="1">
      <alignment horizontal="center" vertical="center" wrapText="1"/>
    </xf>
    <xf numFmtId="0" fontId="0" fillId="0" borderId="29" xfId="0" applyNumberFormat="1" applyFont="1" applyBorder="1" applyAlignment="1">
      <alignment horizontal="center" vertical="center" wrapText="1"/>
    </xf>
    <xf numFmtId="0" fontId="0" fillId="0" borderId="30" xfId="0" applyNumberFormat="1" applyFont="1" applyBorder="1" applyAlignment="1">
      <alignment horizontal="center" vertical="center" wrapText="1"/>
    </xf>
    <xf numFmtId="0" fontId="0" fillId="0" borderId="0" xfId="0" applyNumberFormat="1" applyAlignment="1">
      <alignment horizontal="center" vertical="center" wrapText="1"/>
    </xf>
    <xf numFmtId="0" fontId="0" fillId="0" borderId="18" xfId="0" applyNumberFormat="1" applyBorder="1" applyAlignment="1">
      <alignment horizontal="center" vertical="center" wrapText="1"/>
    </xf>
    <xf numFmtId="0" fontId="0" fillId="0" borderId="20" xfId="0" applyNumberFormat="1" applyBorder="1" applyAlignment="1">
      <alignment horizontal="center" vertical="center" wrapText="1"/>
    </xf>
    <xf numFmtId="0" fontId="0" fillId="0" borderId="21" xfId="0" applyNumberFormat="1" applyBorder="1" applyAlignment="1">
      <alignment horizontal="center" vertical="center" wrapText="1"/>
    </xf>
    <xf numFmtId="0" fontId="3" fillId="0" borderId="28" xfId="0" applyNumberFormat="1" applyFont="1" applyBorder="1" applyAlignment="1">
      <alignment horizontal="center" vertical="center" wrapText="1"/>
    </xf>
    <xf numFmtId="0" fontId="3" fillId="0" borderId="29" xfId="0" applyNumberFormat="1" applyFont="1" applyBorder="1" applyAlignment="1">
      <alignment horizontal="center" vertical="center" wrapText="1"/>
    </xf>
    <xf numFmtId="0" fontId="3" fillId="0" borderId="30" xfId="0" applyNumberFormat="1" applyFont="1" applyBorder="1" applyAlignment="1">
      <alignment horizontal="center" vertical="center" wrapText="1"/>
    </xf>
  </cellXfs>
  <cellStyles count="13">
    <cellStyle name="Excel Built-in Comma" xfId="7"/>
    <cellStyle name="Excel Built-in Excel Built-in Excel Built-in Excel Built-in Normal 2 2" xfId="9"/>
    <cellStyle name="Excel Built-in Excel Built-in Excel Built-in Excel Built-in Porcentual 2" xfId="8"/>
    <cellStyle name="Millares" xfId="1" builtinId="3"/>
    <cellStyle name="Millares 2" xfId="10"/>
    <cellStyle name="Moneda" xfId="2" builtinId="4"/>
    <cellStyle name="Normal" xfId="0" builtinId="0"/>
    <cellStyle name="Normal 2" xfId="3"/>
    <cellStyle name="Normal 2 2" xfId="6"/>
    <cellStyle name="Normal 3" xfId="5"/>
    <cellStyle name="Porcentaje" xfId="12" builtinId="5"/>
    <cellStyle name="Porcentaje 2" xfId="11"/>
    <cellStyle name="Porcentual"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3CAFF"/>
      <rgbColor rgb="00C0504D"/>
      <rgbColor rgb="00FFFF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93CDDD"/>
      <rgbColor rgb="00FFFF99"/>
      <rgbColor rgb="0099CCFF"/>
      <rgbColor rgb="00FF99CC"/>
      <rgbColor rgb="00CC99FF"/>
      <rgbColor rgb="00FFCC99"/>
      <rgbColor rgb="003366FF"/>
      <rgbColor rgb="0066CCFF"/>
      <rgbColor rgb="0099CC00"/>
      <rgbColor rgb="00FFCC00"/>
      <rgbColor rgb="00FF9900"/>
      <rgbColor rgb="00FF6600"/>
      <rgbColor rgb="004F81BD"/>
      <rgbColor rgb="00B3B3B3"/>
      <rgbColor rgb="0000458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pPr>
            <a:r>
              <a:rPr lang="en-US" sz="2000" b="1"/>
              <a:t>NIVEL</a:t>
            </a:r>
            <a:r>
              <a:rPr lang="en-US" sz="2000" b="1" baseline="0"/>
              <a:t> DE EJECUCIÓN PRESUPUESTAL </a:t>
            </a:r>
          </a:p>
          <a:p>
            <a:pPr>
              <a:defRPr sz="2000" b="1"/>
            </a:pPr>
            <a:r>
              <a:rPr lang="en-US" sz="2000" b="1" baseline="0"/>
              <a:t>VIGENCIA </a:t>
            </a:r>
            <a:r>
              <a:rPr lang="en-US" sz="2000" b="1"/>
              <a:t>2017</a:t>
            </a:r>
          </a:p>
        </c:rich>
      </c:tx>
      <c:layout/>
      <c:overlay val="0"/>
    </c:title>
    <c:autoTitleDeleted val="0"/>
    <c:plotArea>
      <c:layout>
        <c:manualLayout>
          <c:layoutTarget val="inner"/>
          <c:xMode val="edge"/>
          <c:yMode val="edge"/>
          <c:x val="1.4755197853789403E-2"/>
          <c:y val="0.15908007805270144"/>
          <c:w val="0.97317236753856473"/>
          <c:h val="0.77630836105191348"/>
        </c:manualLayout>
      </c:layout>
      <c:barChart>
        <c:barDir val="col"/>
        <c:grouping val="clustered"/>
        <c:varyColors val="0"/>
        <c:ser>
          <c:idx val="0"/>
          <c:order val="0"/>
          <c:tx>
            <c:strRef>
              <c:f>'GFI- 01 Ejec Presupuestal 2017'!$B$20</c:f>
              <c:strCache>
                <c:ptCount val="1"/>
                <c:pt idx="0">
                  <c:v>PRESUPUESTO PROGRAMADO</c:v>
                </c:pt>
              </c:strCache>
            </c:strRef>
          </c:tx>
          <c:spPr>
            <a:solidFill>
              <a:srgbClr val="4F81BD"/>
            </a:solidFill>
            <a:ln w="25400">
              <a:noFill/>
            </a:ln>
          </c:spPr>
          <c:invertIfNegative val="0"/>
          <c:dLbls>
            <c:delete val="1"/>
          </c:dLbls>
          <c:cat>
            <c:strRef>
              <c:f>'GFI- 01 Ejec Presupuestal 2017'!$C$19:$N$19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'GFI- 01 Ejec Presupuestal 2017'!$C$20:$N$20</c:f>
              <c:numCache>
                <c:formatCode>#,##0</c:formatCode>
                <c:ptCount val="12"/>
                <c:pt idx="0">
                  <c:v>119694179000</c:v>
                </c:pt>
                <c:pt idx="1">
                  <c:v>119694179000</c:v>
                </c:pt>
                <c:pt idx="2">
                  <c:v>120180438666</c:v>
                </c:pt>
                <c:pt idx="3">
                  <c:v>120180438666</c:v>
                </c:pt>
                <c:pt idx="4">
                  <c:v>123211163666</c:v>
                </c:pt>
                <c:pt idx="5">
                  <c:v>123211163666</c:v>
                </c:pt>
                <c:pt idx="6">
                  <c:v>125529106476</c:v>
                </c:pt>
                <c:pt idx="7">
                  <c:v>125679106476</c:v>
                </c:pt>
                <c:pt idx="8">
                  <c:v>126329106476</c:v>
                </c:pt>
                <c:pt idx="9">
                  <c:v>126389926866</c:v>
                </c:pt>
                <c:pt idx="10">
                  <c:v>126389926866</c:v>
                </c:pt>
                <c:pt idx="11">
                  <c:v>124678163448</c:v>
                </c:pt>
              </c:numCache>
            </c:numRef>
          </c:val>
          <c:extLst>
            <c:ext xmlns:c16="http://schemas.microsoft.com/office/drawing/2014/chart" uri="{C3380CC4-5D6E-409C-BE32-E72D297353CC}">
              <c16:uniqueId val="{00000000-F6F0-40A9-8902-0255698D0AEF}"/>
            </c:ext>
          </c:extLst>
        </c:ser>
        <c:ser>
          <c:idx val="1"/>
          <c:order val="1"/>
          <c:tx>
            <c:strRef>
              <c:f>'GFI- 01 Ejec Presupuestal 2017'!$B$21</c:f>
              <c:strCache>
                <c:ptCount val="1"/>
                <c:pt idx="0">
                  <c:v>PRESUPUESTO  COMPROMETIDO</c:v>
                </c:pt>
              </c:strCache>
            </c:strRef>
          </c:tx>
          <c:spPr>
            <a:solidFill>
              <a:srgbClr val="C0504D"/>
            </a:solidFill>
            <a:ln w="25400">
              <a:noFill/>
            </a:ln>
          </c:spPr>
          <c:invertIfNegative val="0"/>
          <c:dLbls>
            <c:delete val="1"/>
          </c:dLbls>
          <c:cat>
            <c:strRef>
              <c:f>'GFI- 01 Ejec Presupuestal 2017'!$C$19:$N$19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'GFI- 01 Ejec Presupuestal 2017'!$C$21:$N$21</c:f>
              <c:numCache>
                <c:formatCode>#,##0</c:formatCode>
                <c:ptCount val="12"/>
                <c:pt idx="0">
                  <c:v>5787635946</c:v>
                </c:pt>
                <c:pt idx="1">
                  <c:v>28745869970</c:v>
                </c:pt>
                <c:pt idx="2">
                  <c:v>49419873304</c:v>
                </c:pt>
                <c:pt idx="3">
                  <c:v>57487336303</c:v>
                </c:pt>
                <c:pt idx="4">
                  <c:v>69092739953</c:v>
                </c:pt>
                <c:pt idx="5">
                  <c:v>83592251893</c:v>
                </c:pt>
                <c:pt idx="6">
                  <c:v>90446126561</c:v>
                </c:pt>
                <c:pt idx="7">
                  <c:v>96603006848</c:v>
                </c:pt>
                <c:pt idx="8">
                  <c:v>100148418673</c:v>
                </c:pt>
                <c:pt idx="9">
                  <c:v>105253276910</c:v>
                </c:pt>
                <c:pt idx="10">
                  <c:v>111809379577</c:v>
                </c:pt>
                <c:pt idx="11">
                  <c:v>121827819286</c:v>
                </c:pt>
              </c:numCache>
            </c:numRef>
          </c:val>
          <c:extLst>
            <c:ext xmlns:c16="http://schemas.microsoft.com/office/drawing/2014/chart" uri="{C3380CC4-5D6E-409C-BE32-E72D297353CC}">
              <c16:uniqueId val="{00000001-F6F0-40A9-8902-0255698D0AEF}"/>
            </c:ext>
          </c:extLst>
        </c:ser>
        <c:ser>
          <c:idx val="2"/>
          <c:order val="2"/>
          <c:tx>
            <c:strRef>
              <c:f>'GFI- 01 Ejec Presupuestal 2017'!$B$22</c:f>
              <c:strCache>
                <c:ptCount val="1"/>
                <c:pt idx="0">
                  <c:v>NIVEL EJECUCIÓN</c:v>
                </c:pt>
              </c:strCache>
            </c:strRef>
          </c:tx>
          <c:invertIfNegative val="0"/>
          <c:dLbls>
            <c:dLbl>
              <c:idx val="0"/>
              <c:layout>
                <c:manualLayout>
                  <c:x val="1.3413816230717639E-3"/>
                  <c:y val="-0.2041638683680323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CD5-48EC-AFF0-7535E1584587}"/>
                </c:ext>
              </c:extLst>
            </c:dLbl>
            <c:dLbl>
              <c:idx val="1"/>
              <c:layout>
                <c:manualLayout>
                  <c:x val="0"/>
                  <c:y val="-0.212222968435191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CD5-48EC-AFF0-7535E1584587}"/>
                </c:ext>
              </c:extLst>
            </c:dLbl>
            <c:dLbl>
              <c:idx val="2"/>
              <c:layout>
                <c:manualLayout>
                  <c:x val="4.0241448692152921E-3"/>
                  <c:y val="-0.2847548690396239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CD5-48EC-AFF0-7535E1584587}"/>
                </c:ext>
              </c:extLst>
            </c:dLbl>
            <c:dLbl>
              <c:idx val="3"/>
              <c:layout>
                <c:manualLayout>
                  <c:x val="1.3413816230717639E-3"/>
                  <c:y val="-0.327736736064472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CD5-48EC-AFF0-7535E1584587}"/>
                </c:ext>
              </c:extLst>
            </c:dLbl>
            <c:dLbl>
              <c:idx val="4"/>
              <c:layout>
                <c:manualLayout>
                  <c:x val="2.6827632461435278E-3"/>
                  <c:y val="-0.389523169912693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CD5-48EC-AFF0-7535E1584587}"/>
                </c:ext>
              </c:extLst>
            </c:dLbl>
            <c:dLbl>
              <c:idx val="5"/>
              <c:layout>
                <c:manualLayout>
                  <c:x val="5.3655264922870555E-3"/>
                  <c:y val="-0.4754869039623909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CD5-48EC-AFF0-7535E1584587}"/>
                </c:ext>
              </c:extLst>
            </c:dLbl>
            <c:dLbl>
              <c:idx val="6"/>
              <c:layout>
                <c:manualLayout>
                  <c:x val="0"/>
                  <c:y val="-0.507604562737642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CD5-48EC-AFF0-7535E1584587}"/>
                </c:ext>
              </c:extLst>
            </c:dLbl>
            <c:dLbl>
              <c:idx val="7"/>
              <c:layout>
                <c:manualLayout>
                  <c:x val="-1.3046314416177429E-3"/>
                  <c:y val="-0.541825095057034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CD5-48EC-AFF0-7535E1584587}"/>
                </c:ext>
              </c:extLst>
            </c:dLbl>
            <c:dLbl>
              <c:idx val="8"/>
              <c:layout>
                <c:manualLayout>
                  <c:x val="-1.3046314416177429E-3"/>
                  <c:y val="-0.5589353612167300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CD5-48EC-AFF0-7535E1584587}"/>
                </c:ext>
              </c:extLst>
            </c:dLbl>
            <c:dLbl>
              <c:idx val="9"/>
              <c:layout>
                <c:manualLayout>
                  <c:x val="-1.3046314416178388E-3"/>
                  <c:y val="-0.591254752851711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CD5-48EC-AFF0-7535E1584587}"/>
                </c:ext>
              </c:extLst>
            </c:dLbl>
            <c:dLbl>
              <c:idx val="10"/>
              <c:layout>
                <c:manualLayout>
                  <c:x val="1.3046314416177429E-3"/>
                  <c:y val="-0.6254752851711026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CD5-48EC-AFF0-7535E1584587}"/>
                </c:ext>
              </c:extLst>
            </c:dLbl>
            <c:dLbl>
              <c:idx val="11"/>
              <c:layout>
                <c:manualLayout>
                  <c:x val="0"/>
                  <c:y val="-0.6787072243346007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CD5-48EC-AFF0-7535E1584587}"/>
                </c:ext>
              </c:extLst>
            </c:dLbl>
            <c:spPr>
              <a:noFill/>
              <a:ln>
                <a:noFill/>
              </a:ln>
              <a:effectLst/>
            </c:spPr>
            <c:txPr>
              <a:bodyPr/>
              <a:lstStyle/>
              <a:p>
                <a:pPr>
                  <a:defRPr sz="105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'GFI- 01 Ejec Presupuestal 2017'!$C$19:$N$19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'GFI- 01 Ejec Presupuestal 2017'!$C$22:$N$22</c:f>
              <c:numCache>
                <c:formatCode>0.00%</c:formatCode>
                <c:ptCount val="12"/>
                <c:pt idx="0">
                  <c:v>4.8353528921402267E-2</c:v>
                </c:pt>
                <c:pt idx="1">
                  <c:v>0.24016096864660394</c:v>
                </c:pt>
                <c:pt idx="2">
                  <c:v>0.41121395339008088</c:v>
                </c:pt>
                <c:pt idx="3">
                  <c:v>0.47834187444402815</c:v>
                </c:pt>
                <c:pt idx="4">
                  <c:v>0.56076688099705108</c:v>
                </c:pt>
                <c:pt idx="5">
                  <c:v>0.6784470611737855</c:v>
                </c:pt>
                <c:pt idx="6">
                  <c:v>0.72051916165190311</c:v>
                </c:pt>
                <c:pt idx="7">
                  <c:v>0.76864810354494006</c:v>
                </c:pt>
                <c:pt idx="8">
                  <c:v>0.79275807030287349</c:v>
                </c:pt>
                <c:pt idx="9">
                  <c:v>0.83276634079858824</c:v>
                </c:pt>
                <c:pt idx="10">
                  <c:v>0.88463837545805013</c:v>
                </c:pt>
                <c:pt idx="11">
                  <c:v>0.97713838507744133</c:v>
                </c:pt>
              </c:numCache>
            </c:numRef>
          </c:val>
          <c:extLst>
            <c:ext xmlns:c16="http://schemas.microsoft.com/office/drawing/2014/chart" uri="{C3380CC4-5D6E-409C-BE32-E72D297353CC}">
              <c16:uniqueId val="{0000000C-BCD5-48EC-AFF0-7535E1584587}"/>
            </c:ext>
          </c:extLst>
        </c:ser>
        <c:dLbls>
          <c:showLegendKey val="0"/>
          <c:showVal val="1"/>
          <c:showCatName val="0"/>
          <c:showSerName val="0"/>
          <c:showPercent val="0"/>
          <c:showBubbleSize val="0"/>
        </c:dLbls>
        <c:gapWidth val="150"/>
        <c:overlap val="-25"/>
        <c:axId val="78867456"/>
        <c:axId val="78974336"/>
      </c:barChart>
      <c:catAx>
        <c:axId val="78867456"/>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78974336"/>
        <c:crossesAt val="0"/>
        <c:auto val="1"/>
        <c:lblAlgn val="ctr"/>
        <c:lblOffset val="100"/>
        <c:tickLblSkip val="1"/>
        <c:tickMarkSkip val="1"/>
        <c:noMultiLvlLbl val="0"/>
      </c:catAx>
      <c:valAx>
        <c:axId val="78974336"/>
        <c:scaling>
          <c:orientation val="minMax"/>
        </c:scaling>
        <c:delete val="1"/>
        <c:axPos val="l"/>
        <c:numFmt formatCode="#,##0" sourceLinked="1"/>
        <c:majorTickMark val="none"/>
        <c:minorTickMark val="none"/>
        <c:tickLblPos val="nextTo"/>
        <c:crossAx val="78867456"/>
        <c:crossesAt val="1"/>
        <c:crossBetween val="between"/>
      </c:valAx>
      <c:spPr>
        <a:solidFill>
          <a:srgbClr val="FFFFFF"/>
        </a:solidFill>
        <a:ln w="25400">
          <a:noFill/>
        </a:ln>
      </c:spPr>
    </c:plotArea>
    <c:legend>
      <c:legendPos val="t"/>
      <c:legendEntry>
        <c:idx val="2"/>
        <c:delete val="1"/>
      </c:legendEntry>
      <c:layout>
        <c:manualLayout>
          <c:xMode val="edge"/>
          <c:yMode val="edge"/>
          <c:x val="0.23634056016970481"/>
          <c:y val="0.11977186311787072"/>
          <c:w val="0.52731887966059032"/>
          <c:h val="3.2439597616837818E-2"/>
        </c:manualLayout>
      </c:layout>
      <c:overlay val="0"/>
      <c:spPr>
        <a:noFill/>
        <a:ln w="25400">
          <a:noFill/>
        </a:ln>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COMPORTAMIENTO DE INGRESOS</a:t>
            </a:r>
            <a:r>
              <a:rPr lang="es-CO" baseline="0"/>
              <a:t> PROPIOS </a:t>
            </a:r>
          </a:p>
          <a:p>
            <a:pPr>
              <a:defRPr sz="1800" b="1" i="0" u="none" strike="noStrike" baseline="0">
                <a:solidFill>
                  <a:srgbClr val="000000"/>
                </a:solidFill>
                <a:latin typeface="Calibri"/>
                <a:ea typeface="Calibri"/>
                <a:cs typeface="Calibri"/>
              </a:defRPr>
            </a:pPr>
            <a:r>
              <a:rPr lang="es-CO" baseline="0"/>
              <a:t>VIGENCIA 2017</a:t>
            </a:r>
            <a:r>
              <a:rPr lang="es-CO"/>
              <a:t>
</a:t>
            </a:r>
          </a:p>
        </c:rich>
      </c:tx>
      <c:layout/>
      <c:overlay val="0"/>
      <c:spPr>
        <a:noFill/>
        <a:ln w="25400">
          <a:noFill/>
        </a:ln>
      </c:spPr>
    </c:title>
    <c:autoTitleDeleted val="0"/>
    <c:plotArea>
      <c:layout>
        <c:manualLayout>
          <c:layoutTarget val="inner"/>
          <c:xMode val="edge"/>
          <c:yMode val="edge"/>
          <c:x val="1.6781083142639208E-2"/>
          <c:y val="0.29033560804899389"/>
          <c:w val="0.96643783371472158"/>
          <c:h val="0.63543727034120734"/>
        </c:manualLayout>
      </c:layout>
      <c:barChart>
        <c:barDir val="col"/>
        <c:grouping val="clustered"/>
        <c:varyColors val="0"/>
        <c:ser>
          <c:idx val="0"/>
          <c:order val="0"/>
          <c:tx>
            <c:strRef>
              <c:f>'GFI-02 Ingresos Propios 2017'!$B$20</c:f>
              <c:strCache>
                <c:ptCount val="1"/>
                <c:pt idx="0">
                  <c:v>VALOR RECAUDO </c:v>
                </c:pt>
              </c:strCache>
            </c:strRef>
          </c:tx>
          <c:spPr>
            <a:solidFill>
              <a:srgbClr val="4F81BD"/>
            </a:solidFill>
            <a:ln w="25400">
              <a:noFill/>
            </a:ln>
          </c:spPr>
          <c:invertIfNegative val="0"/>
          <c:dLbls>
            <c:delete val="1"/>
          </c:dLbls>
          <c:cat>
            <c:strRef>
              <c:f>'GFI-02 Ingresos Propios 2017'!$B$19:$N$19</c:f>
              <c:strCache>
                <c:ptCount val="13"/>
                <c:pt idx="0">
                  <c:v>VARIABLES</c:v>
                </c:pt>
                <c:pt idx="1">
                  <c:v>Ene.</c:v>
                </c:pt>
                <c:pt idx="2">
                  <c:v>Feb.</c:v>
                </c:pt>
                <c:pt idx="3">
                  <c:v>Mar.</c:v>
                </c:pt>
                <c:pt idx="4">
                  <c:v>Abr.</c:v>
                </c:pt>
                <c:pt idx="5">
                  <c:v>May.</c:v>
                </c:pt>
                <c:pt idx="6">
                  <c:v>Jun.</c:v>
                </c:pt>
                <c:pt idx="7">
                  <c:v>Jul.</c:v>
                </c:pt>
                <c:pt idx="8">
                  <c:v>Ago.</c:v>
                </c:pt>
                <c:pt idx="9">
                  <c:v>Sept.</c:v>
                </c:pt>
                <c:pt idx="10">
                  <c:v>Oct.</c:v>
                </c:pt>
                <c:pt idx="11">
                  <c:v>Nov.</c:v>
                </c:pt>
                <c:pt idx="12">
                  <c:v>Dic.</c:v>
                </c:pt>
              </c:strCache>
            </c:strRef>
          </c:cat>
          <c:val>
            <c:numRef>
              <c:f>'GFI-02 Ingresos Propios 2017'!$B$20:$N$20</c:f>
              <c:numCache>
                <c:formatCode>#,##0</c:formatCode>
                <c:ptCount val="13"/>
                <c:pt idx="0">
                  <c:v>0</c:v>
                </c:pt>
                <c:pt idx="1">
                  <c:v>235546291</c:v>
                </c:pt>
                <c:pt idx="2">
                  <c:v>455067050</c:v>
                </c:pt>
                <c:pt idx="3">
                  <c:v>1429326372</c:v>
                </c:pt>
                <c:pt idx="4">
                  <c:v>3728582179</c:v>
                </c:pt>
                <c:pt idx="5">
                  <c:v>4756314074</c:v>
                </c:pt>
                <c:pt idx="6">
                  <c:v>7665438654</c:v>
                </c:pt>
                <c:pt idx="7">
                  <c:v>8180751312</c:v>
                </c:pt>
                <c:pt idx="8">
                  <c:v>9873959283</c:v>
                </c:pt>
                <c:pt idx="9" formatCode="* #,##0\ ;* \(#,##0\);* \-#\ ;@\ ">
                  <c:v>10667303774</c:v>
                </c:pt>
                <c:pt idx="10" formatCode="* #,##0\ ;* \(#,##0\);* \-#\ ;@\ ">
                  <c:v>11573526905</c:v>
                </c:pt>
                <c:pt idx="11" formatCode="* #,##0.00\ ;* \(#,##0.00\);* \-#\ ;@\ ">
                  <c:v>13476034114</c:v>
                </c:pt>
                <c:pt idx="12" formatCode="* #,##0.00\ ;* \(#,##0.00\);* \-#\ ;@\ ">
                  <c:v>15010756921</c:v>
                </c:pt>
              </c:numCache>
            </c:numRef>
          </c:val>
          <c:extLst>
            <c:ext xmlns:c16="http://schemas.microsoft.com/office/drawing/2014/chart" uri="{C3380CC4-5D6E-409C-BE32-E72D297353CC}">
              <c16:uniqueId val="{00000000-D0EC-441C-981A-5AB3C7247EEF}"/>
            </c:ext>
          </c:extLst>
        </c:ser>
        <c:ser>
          <c:idx val="1"/>
          <c:order val="1"/>
          <c:tx>
            <c:strRef>
              <c:f>'GFI-02 Ingresos Propios 2017'!$B$21</c:f>
              <c:strCache>
                <c:ptCount val="1"/>
                <c:pt idx="0">
                  <c:v>RECAUDO DE LA VIGENCIA</c:v>
                </c:pt>
              </c:strCache>
            </c:strRef>
          </c:tx>
          <c:spPr>
            <a:solidFill>
              <a:srgbClr val="C0504D"/>
            </a:solidFill>
            <a:ln w="25400">
              <a:noFill/>
            </a:ln>
          </c:spPr>
          <c:invertIfNegative val="0"/>
          <c:dLbls>
            <c:delete val="1"/>
          </c:dLbls>
          <c:cat>
            <c:strRef>
              <c:f>'GFI-02 Ingresos Propios 2017'!$B$19:$N$19</c:f>
              <c:strCache>
                <c:ptCount val="13"/>
                <c:pt idx="0">
                  <c:v>VARIABLES</c:v>
                </c:pt>
                <c:pt idx="1">
                  <c:v>Ene.</c:v>
                </c:pt>
                <c:pt idx="2">
                  <c:v>Feb.</c:v>
                </c:pt>
                <c:pt idx="3">
                  <c:v>Mar.</c:v>
                </c:pt>
                <c:pt idx="4">
                  <c:v>Abr.</c:v>
                </c:pt>
                <c:pt idx="5">
                  <c:v>May.</c:v>
                </c:pt>
                <c:pt idx="6">
                  <c:v>Jun.</c:v>
                </c:pt>
                <c:pt idx="7">
                  <c:v>Jul.</c:v>
                </c:pt>
                <c:pt idx="8">
                  <c:v>Ago.</c:v>
                </c:pt>
                <c:pt idx="9">
                  <c:v>Sept.</c:v>
                </c:pt>
                <c:pt idx="10">
                  <c:v>Oct.</c:v>
                </c:pt>
                <c:pt idx="11">
                  <c:v>Nov.</c:v>
                </c:pt>
                <c:pt idx="12">
                  <c:v>Dic.</c:v>
                </c:pt>
              </c:strCache>
            </c:strRef>
          </c:cat>
          <c:val>
            <c:numRef>
              <c:f>'GFI-02 Ingresos Propios 2017'!$B$21:$N$21</c:f>
              <c:numCache>
                <c:formatCode>#,##0</c:formatCode>
                <c:ptCount val="13"/>
                <c:pt idx="0" formatCode="General">
                  <c:v>0</c:v>
                </c:pt>
                <c:pt idx="1">
                  <c:v>11000000000</c:v>
                </c:pt>
                <c:pt idx="2">
                  <c:v>11000000000</c:v>
                </c:pt>
                <c:pt idx="3">
                  <c:v>11486259666</c:v>
                </c:pt>
                <c:pt idx="4">
                  <c:v>11486259666</c:v>
                </c:pt>
                <c:pt idx="5">
                  <c:v>14516984666</c:v>
                </c:pt>
                <c:pt idx="6">
                  <c:v>14516984666</c:v>
                </c:pt>
                <c:pt idx="7">
                  <c:v>14834927476</c:v>
                </c:pt>
                <c:pt idx="8">
                  <c:v>14984927476</c:v>
                </c:pt>
                <c:pt idx="9">
                  <c:v>15634927476</c:v>
                </c:pt>
                <c:pt idx="10">
                  <c:v>15695747866</c:v>
                </c:pt>
                <c:pt idx="11">
                  <c:v>15695747866</c:v>
                </c:pt>
                <c:pt idx="12">
                  <c:v>14325747866</c:v>
                </c:pt>
              </c:numCache>
            </c:numRef>
          </c:val>
          <c:extLst>
            <c:ext xmlns:c16="http://schemas.microsoft.com/office/drawing/2014/chart" uri="{C3380CC4-5D6E-409C-BE32-E72D297353CC}">
              <c16:uniqueId val="{00000001-D0EC-441C-981A-5AB3C7247EEF}"/>
            </c:ext>
          </c:extLst>
        </c:ser>
        <c:ser>
          <c:idx val="2"/>
          <c:order val="2"/>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8C54-47CB-BEBB-9EAEFAEA5942}"/>
                </c:ext>
              </c:extLst>
            </c:dLbl>
            <c:dLbl>
              <c:idx val="1"/>
              <c:layout>
                <c:manualLayout>
                  <c:x val="-5.7971014492753624E-2"/>
                  <c:y val="-1.7778011081948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C54-47CB-BEBB-9EAEFAEA5942}"/>
                </c:ext>
              </c:extLst>
            </c:dLbl>
            <c:dLbl>
              <c:idx val="2"/>
              <c:layout>
                <c:manualLayout>
                  <c:x val="-5.0343249427917618E-2"/>
                  <c:y val="-3.55557888597258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C54-47CB-BEBB-9EAEFAEA5942}"/>
                </c:ext>
              </c:extLst>
            </c:dLbl>
            <c:dLbl>
              <c:idx val="3"/>
              <c:layout>
                <c:manualLayout>
                  <c:x val="-5.6445461479786421E-2"/>
                  <c:y val="-5.03703703703704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C54-47CB-BEBB-9EAEFAEA5942}"/>
                </c:ext>
              </c:extLst>
            </c:dLbl>
            <c:dLbl>
              <c:idx val="4"/>
              <c:layout>
                <c:manualLayout>
                  <c:x val="-4.8817696414950422E-2"/>
                  <c:y val="-0.1303706036745406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C54-47CB-BEBB-9EAEFAEA5942}"/>
                </c:ext>
              </c:extLst>
            </c:dLbl>
            <c:dLbl>
              <c:idx val="5"/>
              <c:layout>
                <c:manualLayout>
                  <c:x val="-5.186880244088482E-2"/>
                  <c:y val="-0.1866666666666667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C54-47CB-BEBB-9EAEFAEA5942}"/>
                </c:ext>
              </c:extLst>
            </c:dLbl>
            <c:dLbl>
              <c:idx val="6"/>
              <c:layout>
                <c:manualLayout>
                  <c:x val="-5.186880244088482E-2"/>
                  <c:y val="-0.2637037037037037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C54-47CB-BEBB-9EAEFAEA5942}"/>
                </c:ext>
              </c:extLst>
            </c:dLbl>
            <c:dLbl>
              <c:idx val="7"/>
              <c:layout>
                <c:manualLayout>
                  <c:x val="-4.4241037376048821E-2"/>
                  <c:y val="-0.2962962962962962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C54-47CB-BEBB-9EAEFAEA5942}"/>
                </c:ext>
              </c:extLst>
            </c:dLbl>
            <c:dLbl>
              <c:idx val="8"/>
              <c:layout>
                <c:manualLayout>
                  <c:x val="-4.4241037376048821E-2"/>
                  <c:y val="-0.3437037037037036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C54-47CB-BEBB-9EAEFAEA5942}"/>
                </c:ext>
              </c:extLst>
            </c:dLbl>
            <c:dLbl>
              <c:idx val="9"/>
              <c:layout>
                <c:manualLayout>
                  <c:x val="-4.1189931350114416E-2"/>
                  <c:y val="-0.373333333333333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C54-47CB-BEBB-9EAEFAEA5942}"/>
                </c:ext>
              </c:extLst>
            </c:dLbl>
            <c:dLbl>
              <c:idx val="10"/>
              <c:layout>
                <c:manualLayout>
                  <c:x val="-4.4241037376048821E-2"/>
                  <c:y val="-0.4237037037037036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C54-47CB-BEBB-9EAEFAEA5942}"/>
                </c:ext>
              </c:extLst>
            </c:dLbl>
            <c:dLbl>
              <c:idx val="11"/>
              <c:layout>
                <c:manualLayout>
                  <c:x val="-4.4241037376048821E-2"/>
                  <c:y val="-0.4948148148148148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C54-47CB-BEBB-9EAEFAEA5942}"/>
                </c:ext>
              </c:extLst>
            </c:dLbl>
            <c:dLbl>
              <c:idx val="12"/>
              <c:layout>
                <c:manualLayout>
                  <c:x val="-1.1187259525582785E-16"/>
                  <c:y val="-0.518518518518518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C54-47CB-BEBB-9EAEFAEA5942}"/>
                </c:ext>
              </c:extLst>
            </c:dLbl>
            <c:spPr>
              <a:noFill/>
              <a:ln>
                <a:noFill/>
              </a:ln>
              <a:effectLst/>
            </c:spPr>
            <c:txPr>
              <a:bodyPr/>
              <a:lstStyle/>
              <a:p>
                <a:pPr>
                  <a:defRPr sz="105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'GFI-02 Ingresos Propios 2017'!$B$19:$N$19</c:f>
              <c:strCache>
                <c:ptCount val="13"/>
                <c:pt idx="0">
                  <c:v>VARIABLES</c:v>
                </c:pt>
                <c:pt idx="1">
                  <c:v>Ene.</c:v>
                </c:pt>
                <c:pt idx="2">
                  <c:v>Feb.</c:v>
                </c:pt>
                <c:pt idx="3">
                  <c:v>Mar.</c:v>
                </c:pt>
                <c:pt idx="4">
                  <c:v>Abr.</c:v>
                </c:pt>
                <c:pt idx="5">
                  <c:v>May.</c:v>
                </c:pt>
                <c:pt idx="6">
                  <c:v>Jun.</c:v>
                </c:pt>
                <c:pt idx="7">
                  <c:v>Jul.</c:v>
                </c:pt>
                <c:pt idx="8">
                  <c:v>Ago.</c:v>
                </c:pt>
                <c:pt idx="9">
                  <c:v>Sept.</c:v>
                </c:pt>
                <c:pt idx="10">
                  <c:v>Oct.</c:v>
                </c:pt>
                <c:pt idx="11">
                  <c:v>Nov.</c:v>
                </c:pt>
                <c:pt idx="12">
                  <c:v>Dic.</c:v>
                </c:pt>
              </c:strCache>
            </c:strRef>
          </c:cat>
          <c:val>
            <c:numRef>
              <c:f>'GFI-02 Ingresos Propios 2017'!$B$22:$N$22</c:f>
              <c:numCache>
                <c:formatCode>0.00%</c:formatCode>
                <c:ptCount val="13"/>
                <c:pt idx="0" formatCode="General">
                  <c:v>0</c:v>
                </c:pt>
                <c:pt idx="1">
                  <c:v>2.1413299181818182E-2</c:v>
                </c:pt>
                <c:pt idx="2">
                  <c:v>4.1369731818181821E-2</c:v>
                </c:pt>
                <c:pt idx="3">
                  <c:v>0.12443792962742167</c:v>
                </c:pt>
                <c:pt idx="4">
                  <c:v>0.3246123879679319</c:v>
                </c:pt>
                <c:pt idx="5">
                  <c:v>0.32763787958939489</c:v>
                </c:pt>
                <c:pt idx="6">
                  <c:v>0.52803242755729451</c:v>
                </c:pt>
                <c:pt idx="7">
                  <c:v>0.55145205969054112</c:v>
                </c:pt>
                <c:pt idx="8">
                  <c:v>0.65892606412771937</c:v>
                </c:pt>
                <c:pt idx="9">
                  <c:v>0.68227395300519145</c:v>
                </c:pt>
                <c:pt idx="10">
                  <c:v>0.73736702473862226</c:v>
                </c:pt>
                <c:pt idx="11">
                  <c:v>0.85857865640105457</c:v>
                </c:pt>
                <c:pt idx="12">
                  <c:v>1.0478166348736155</c:v>
                </c:pt>
              </c:numCache>
            </c:numRef>
          </c:val>
          <c:extLst>
            <c:ext xmlns:c16="http://schemas.microsoft.com/office/drawing/2014/chart" uri="{C3380CC4-5D6E-409C-BE32-E72D297353CC}">
              <c16:uniqueId val="{0000000D-8C54-47CB-BEBB-9EAEFAEA5942}"/>
            </c:ext>
          </c:extLst>
        </c:ser>
        <c:dLbls>
          <c:showLegendKey val="0"/>
          <c:showVal val="1"/>
          <c:showCatName val="0"/>
          <c:showSerName val="0"/>
          <c:showPercent val="0"/>
          <c:showBubbleSize val="0"/>
        </c:dLbls>
        <c:gapWidth val="150"/>
        <c:overlap val="-25"/>
        <c:axId val="77533568"/>
        <c:axId val="77542144"/>
      </c:barChart>
      <c:catAx>
        <c:axId val="77533568"/>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77542144"/>
        <c:crossesAt val="0"/>
        <c:auto val="1"/>
        <c:lblAlgn val="ctr"/>
        <c:lblOffset val="100"/>
        <c:noMultiLvlLbl val="0"/>
      </c:catAx>
      <c:valAx>
        <c:axId val="77542144"/>
        <c:scaling>
          <c:orientation val="minMax"/>
        </c:scaling>
        <c:delete val="1"/>
        <c:axPos val="l"/>
        <c:numFmt formatCode="#,##0" sourceLinked="1"/>
        <c:majorTickMark val="none"/>
        <c:minorTickMark val="none"/>
        <c:tickLblPos val="nextTo"/>
        <c:crossAx val="77533568"/>
        <c:crossesAt val="1"/>
        <c:crossBetween val="between"/>
      </c:valAx>
      <c:spPr>
        <a:solidFill>
          <a:srgbClr val="FFFFFF"/>
        </a:solidFill>
        <a:ln w="25400">
          <a:noFill/>
        </a:ln>
      </c:spPr>
    </c:plotArea>
    <c:legend>
      <c:legendPos val="t"/>
      <c:legendEntry>
        <c:idx val="2"/>
        <c:delete val="1"/>
      </c:legendEntry>
      <c:layout/>
      <c:overlay val="0"/>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s-CO" sz="1400" b="1"/>
              <a:t>COMPORTAMIENTO</a:t>
            </a:r>
            <a:r>
              <a:rPr lang="es-CO" sz="1400" b="1" baseline="0"/>
              <a:t> DE GIROS </a:t>
            </a:r>
          </a:p>
          <a:p>
            <a:pPr>
              <a:defRPr sz="1400" b="1"/>
            </a:pPr>
            <a:r>
              <a:rPr lang="es-CO" sz="1400" b="1" baseline="0"/>
              <a:t>VIGENCIA 2017</a:t>
            </a:r>
            <a:endParaRPr lang="es-CO" sz="1400" b="1"/>
          </a:p>
        </c:rich>
      </c:tx>
      <c:layout/>
      <c:overlay val="0"/>
    </c:title>
    <c:autoTitleDeleted val="0"/>
    <c:plotArea>
      <c:layout/>
      <c:barChart>
        <c:barDir val="col"/>
        <c:grouping val="clustered"/>
        <c:varyColors val="0"/>
        <c:ser>
          <c:idx val="0"/>
          <c:order val="0"/>
          <c:tx>
            <c:strRef>
              <c:f>'GFI-03 Giros_Efectivos 2017'!$B$20</c:f>
              <c:strCache>
                <c:ptCount val="1"/>
                <c:pt idx="0">
                  <c:v>TOTAL GIROS</c:v>
                </c:pt>
              </c:strCache>
            </c:strRef>
          </c:tx>
          <c:spPr>
            <a:solidFill>
              <a:srgbClr val="4F81BD"/>
            </a:solidFill>
            <a:ln w="25400">
              <a:noFill/>
            </a:ln>
          </c:spPr>
          <c:invertIfNegative val="0"/>
          <c:dLbls>
            <c:delete val="1"/>
          </c:dLbls>
          <c:cat>
            <c:strRef>
              <c:f>'GFI-03 Giros_Efectivos 2017'!$C$19:$N$19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'GFI-03 Giros_Efectivos 2017'!$C$20:$N$20</c:f>
              <c:numCache>
                <c:formatCode>#,##0</c:formatCode>
                <c:ptCount val="12"/>
                <c:pt idx="0">
                  <c:v>332350631</c:v>
                </c:pt>
                <c:pt idx="1">
                  <c:v>1048296964</c:v>
                </c:pt>
                <c:pt idx="2">
                  <c:v>5244138950</c:v>
                </c:pt>
                <c:pt idx="3">
                  <c:v>15903197504</c:v>
                </c:pt>
                <c:pt idx="4">
                  <c:v>22836223320</c:v>
                </c:pt>
                <c:pt idx="5">
                  <c:v>33160210808</c:v>
                </c:pt>
                <c:pt idx="6">
                  <c:v>42362598663</c:v>
                </c:pt>
                <c:pt idx="7">
                  <c:v>52001219760</c:v>
                </c:pt>
                <c:pt idx="8">
                  <c:v>64026636783</c:v>
                </c:pt>
                <c:pt idx="9">
                  <c:v>75479660809</c:v>
                </c:pt>
                <c:pt idx="10">
                  <c:v>84678081127</c:v>
                </c:pt>
                <c:pt idx="11">
                  <c:v>107082855397</c:v>
                </c:pt>
              </c:numCache>
            </c:numRef>
          </c:val>
          <c:extLst>
            <c:ext xmlns:c16="http://schemas.microsoft.com/office/drawing/2014/chart" uri="{C3380CC4-5D6E-409C-BE32-E72D297353CC}">
              <c16:uniqueId val="{00000000-3820-4B53-9D9E-F47F2947282A}"/>
            </c:ext>
          </c:extLst>
        </c:ser>
        <c:ser>
          <c:idx val="1"/>
          <c:order val="1"/>
          <c:tx>
            <c:strRef>
              <c:f>'GFI-03 Giros_Efectivos 2017'!$B$21</c:f>
              <c:strCache>
                <c:ptCount val="1"/>
                <c:pt idx="0">
                  <c:v>TOTAL PRESUPUESTO COMPROMETIDO</c:v>
                </c:pt>
              </c:strCache>
            </c:strRef>
          </c:tx>
          <c:spPr>
            <a:solidFill>
              <a:srgbClr val="C0504D"/>
            </a:solidFill>
            <a:ln w="25400">
              <a:noFill/>
            </a:ln>
          </c:spPr>
          <c:invertIfNegative val="0"/>
          <c:dLbls>
            <c:delete val="1"/>
          </c:dLbls>
          <c:cat>
            <c:strRef>
              <c:f>'GFI-03 Giros_Efectivos 2017'!$C$19:$N$19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'GFI-03 Giros_Efectivos 2017'!$C$21:$N$21</c:f>
              <c:numCache>
                <c:formatCode>#,##0</c:formatCode>
                <c:ptCount val="12"/>
                <c:pt idx="0">
                  <c:v>5787635946</c:v>
                </c:pt>
                <c:pt idx="1">
                  <c:v>28745869970</c:v>
                </c:pt>
                <c:pt idx="2">
                  <c:v>49419873304</c:v>
                </c:pt>
                <c:pt idx="3">
                  <c:v>57487336303</c:v>
                </c:pt>
                <c:pt idx="4">
                  <c:v>69092739953</c:v>
                </c:pt>
                <c:pt idx="5">
                  <c:v>83592251893</c:v>
                </c:pt>
                <c:pt idx="6">
                  <c:v>90446126561</c:v>
                </c:pt>
                <c:pt idx="7">
                  <c:v>96603006848</c:v>
                </c:pt>
                <c:pt idx="8">
                  <c:v>100148418673</c:v>
                </c:pt>
                <c:pt idx="9">
                  <c:v>105253276910</c:v>
                </c:pt>
                <c:pt idx="10">
                  <c:v>111809379577</c:v>
                </c:pt>
                <c:pt idx="11">
                  <c:v>121827819286</c:v>
                </c:pt>
              </c:numCache>
            </c:numRef>
          </c:val>
          <c:extLst>
            <c:ext xmlns:c16="http://schemas.microsoft.com/office/drawing/2014/chart" uri="{C3380CC4-5D6E-409C-BE32-E72D297353CC}">
              <c16:uniqueId val="{00000001-3820-4B53-9D9E-F47F2947282A}"/>
            </c:ext>
          </c:extLst>
        </c:ser>
        <c:ser>
          <c:idx val="2"/>
          <c:order val="2"/>
          <c:tx>
            <c:strRef>
              <c:f>'GFI-03 Giros_Efectivos 2017'!$B$22</c:f>
              <c:strCache>
                <c:ptCount val="1"/>
                <c:pt idx="0">
                  <c:v>CUMPLIM</c:v>
                </c:pt>
              </c:strCache>
            </c:strRef>
          </c:tx>
          <c:invertIfNegative val="0"/>
          <c:dLbls>
            <c:dLbl>
              <c:idx val="0"/>
              <c:layout>
                <c:manualLayout>
                  <c:x val="-4.0291973165659162E-2"/>
                  <c:y val="-7.33199694233740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734-48F8-ABB7-37A4710E547E}"/>
                </c:ext>
              </c:extLst>
            </c:dLbl>
            <c:dLbl>
              <c:idx val="1"/>
              <c:layout>
                <c:manualLayout>
                  <c:x val="-6.1499153703761508E-2"/>
                  <c:y val="-0.1276308994980516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734-48F8-ABB7-37A4710E547E}"/>
                </c:ext>
              </c:extLst>
            </c:dLbl>
            <c:dLbl>
              <c:idx val="2"/>
              <c:layout>
                <c:manualLayout>
                  <c:x val="-6.6352271178568178E-2"/>
                  <c:y val="-0.206381961928893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734-48F8-ABB7-37A4710E547E}"/>
                </c:ext>
              </c:extLst>
            </c:dLbl>
            <c:dLbl>
              <c:idx val="3"/>
              <c:layout>
                <c:manualLayout>
                  <c:x val="-7.132805889815913E-2"/>
                  <c:y val="-0.268839531514772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734-48F8-ABB7-37A4710E547E}"/>
                </c:ext>
              </c:extLst>
            </c:dLbl>
            <c:dLbl>
              <c:idx val="4"/>
              <c:layout>
                <c:manualLayout>
                  <c:x val="-6.3130475283615539E-2"/>
                  <c:y val="-0.3231502477668906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734-48F8-ABB7-37A4710E547E}"/>
                </c:ext>
              </c:extLst>
            </c:dLbl>
            <c:dLbl>
              <c:idx val="5"/>
              <c:layout>
                <c:manualLayout>
                  <c:x val="-6.9696737318305141E-2"/>
                  <c:y val="-0.3910389103602375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734-48F8-ABB7-37A4710E547E}"/>
                </c:ext>
              </c:extLst>
            </c:dLbl>
            <c:dLbl>
              <c:idx val="6"/>
              <c:layout>
                <c:manualLayout>
                  <c:x val="-6.806541573845111E-2"/>
                  <c:y val="-0.4372029871011541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734-48F8-ABB7-37A4710E547E}"/>
                </c:ext>
              </c:extLst>
            </c:dLbl>
            <c:dLbl>
              <c:idx val="7"/>
              <c:layout>
                <c:manualLayout>
                  <c:x val="-6.6352271178568178E-2"/>
                  <c:y val="-0.472505091649694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734-48F8-ABB7-37A4710E547E}"/>
                </c:ext>
              </c:extLst>
            </c:dLbl>
            <c:dLbl>
              <c:idx val="8"/>
              <c:layout>
                <c:manualLayout>
                  <c:x val="-6.6474941423352488E-2"/>
                  <c:y val="-0.496945010183299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734-48F8-ABB7-37A4710E547E}"/>
                </c:ext>
              </c:extLst>
            </c:dLbl>
            <c:dLbl>
              <c:idx val="9"/>
              <c:layout>
                <c:manualLayout>
                  <c:x val="-5.9908807839180976E-2"/>
                  <c:y val="-0.526816021724372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734-48F8-ABB7-37A4710E547E}"/>
                </c:ext>
              </c:extLst>
            </c:dLbl>
            <c:dLbl>
              <c:idx val="10"/>
              <c:layout>
                <c:manualLayout>
                  <c:x val="-5.6727987659501822E-2"/>
                  <c:y val="-0.5566870332654446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734-48F8-ABB7-37A4710E547E}"/>
                </c:ext>
              </c:extLst>
            </c:dLbl>
            <c:dLbl>
              <c:idx val="11"/>
              <c:layout>
                <c:manualLayout>
                  <c:x val="-5.8604906629960526E-2"/>
                  <c:y val="-0.613713509843856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734-48F8-ABB7-37A4710E547E}"/>
                </c:ext>
              </c:extLst>
            </c:dLbl>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'GFI-03 Giros_Efectivos 2017'!$C$19:$N$19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'GFI-03 Giros_Efectivos 2017'!$C$22:$N$22</c:f>
              <c:numCache>
                <c:formatCode>0.00%</c:formatCode>
                <c:ptCount val="12"/>
                <c:pt idx="0">
                  <c:v>5.7424246117224596E-2</c:v>
                </c:pt>
                <c:pt idx="1">
                  <c:v>3.6467741804093325E-2</c:v>
                </c:pt>
                <c:pt idx="2">
                  <c:v>0.10611396993556323</c:v>
                </c:pt>
                <c:pt idx="3">
                  <c:v>0.27663827421362164</c:v>
                </c:pt>
                <c:pt idx="4">
                  <c:v>0.33051552645812321</c:v>
                </c:pt>
                <c:pt idx="5">
                  <c:v>0.39669000483975275</c:v>
                </c:pt>
                <c:pt idx="6">
                  <c:v>0.46837382952413331</c:v>
                </c:pt>
                <c:pt idx="7">
                  <c:v>0.53829814885391014</c:v>
                </c:pt>
                <c:pt idx="8">
                  <c:v>0.63931750127834597</c:v>
                </c:pt>
                <c:pt idx="9">
                  <c:v>0.71712409366162699</c:v>
                </c:pt>
                <c:pt idx="10">
                  <c:v>0.75734326983439315</c:v>
                </c:pt>
                <c:pt idx="11">
                  <c:v>0.87896882686223676</c:v>
                </c:pt>
              </c:numCache>
            </c:numRef>
          </c:val>
          <c:extLst>
            <c:ext xmlns:c16="http://schemas.microsoft.com/office/drawing/2014/chart" uri="{C3380CC4-5D6E-409C-BE32-E72D297353CC}">
              <c16:uniqueId val="{0000000C-A734-48F8-ABB7-37A4710E547E}"/>
            </c:ext>
          </c:extLst>
        </c:ser>
        <c:dLbls>
          <c:showLegendKey val="0"/>
          <c:showVal val="1"/>
          <c:showCatName val="0"/>
          <c:showSerName val="0"/>
          <c:showPercent val="0"/>
          <c:showBubbleSize val="0"/>
        </c:dLbls>
        <c:gapWidth val="150"/>
        <c:overlap val="-25"/>
        <c:axId val="77653504"/>
        <c:axId val="79243136"/>
      </c:barChart>
      <c:catAx>
        <c:axId val="77653504"/>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79243136"/>
        <c:crossesAt val="0"/>
        <c:auto val="1"/>
        <c:lblAlgn val="ctr"/>
        <c:lblOffset val="100"/>
        <c:noMultiLvlLbl val="0"/>
      </c:catAx>
      <c:valAx>
        <c:axId val="79243136"/>
        <c:scaling>
          <c:orientation val="minMax"/>
        </c:scaling>
        <c:delete val="1"/>
        <c:axPos val="l"/>
        <c:numFmt formatCode="#,##0" sourceLinked="1"/>
        <c:majorTickMark val="none"/>
        <c:minorTickMark val="none"/>
        <c:tickLblPos val="nextTo"/>
        <c:crossAx val="77653504"/>
        <c:crossesAt val="1"/>
        <c:crossBetween val="between"/>
      </c:valAx>
      <c:spPr>
        <a:solidFill>
          <a:srgbClr val="FFFFFF"/>
        </a:solidFill>
        <a:ln w="25400">
          <a:noFill/>
        </a:ln>
      </c:spPr>
    </c:plotArea>
    <c:legend>
      <c:legendPos val="t"/>
      <c:legendEntry>
        <c:idx val="2"/>
        <c:delete val="1"/>
      </c:legendEntry>
      <c:layout>
        <c:manualLayout>
          <c:xMode val="edge"/>
          <c:yMode val="edge"/>
          <c:x val="0.21979938854984374"/>
          <c:y val="0.14067899353721317"/>
          <c:w val="0.55713857974060443"/>
          <c:h val="4.6335990078633246E-2"/>
        </c:manualLayout>
      </c:layout>
      <c:overlay val="0"/>
      <c:spPr>
        <a:noFill/>
        <a:ln w="25400">
          <a:noFill/>
        </a:ln>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MONTO MODIFICACIONES</a:t>
            </a:r>
            <a:r>
              <a:rPr lang="es-CO" baseline="0"/>
              <a:t> PRESUPUESTALES </a:t>
            </a:r>
          </a:p>
          <a:p>
            <a:pPr>
              <a:defRPr/>
            </a:pPr>
            <a:r>
              <a:rPr lang="es-CO" baseline="0"/>
              <a:t>VIGENCIA 2017</a:t>
            </a:r>
            <a:endParaRPr lang="es-CO"/>
          </a:p>
        </c:rich>
      </c:tx>
      <c:layout>
        <c:manualLayout>
          <c:xMode val="edge"/>
          <c:yMode val="edge"/>
          <c:x val="0.23791555864587915"/>
          <c:y val="5.397591180736732E-2"/>
        </c:manualLayout>
      </c:layout>
      <c:overlay val="0"/>
    </c:title>
    <c:autoTitleDeleted val="0"/>
    <c:plotArea>
      <c:layout>
        <c:manualLayout>
          <c:layoutTarget val="inner"/>
          <c:xMode val="edge"/>
          <c:yMode val="edge"/>
          <c:x val="1.7591203844024322E-2"/>
          <c:y val="0.25970179688107042"/>
          <c:w val="0.9648175923119513"/>
          <c:h val="0.65337074215872115"/>
        </c:manualLayout>
      </c:layout>
      <c:lineChart>
        <c:grouping val="standard"/>
        <c:varyColors val="0"/>
        <c:ser>
          <c:idx val="0"/>
          <c:order val="0"/>
          <c:tx>
            <c:strRef>
              <c:f>'GFI- 04 Mod Presupuestal 2017'!$B$21</c:f>
              <c:strCache>
                <c:ptCount val="1"/>
                <c:pt idx="0">
                  <c:v>MONTO DE LAS MODIFICACIONES PRESUPUESTALES </c:v>
                </c:pt>
              </c:strCache>
            </c:strRef>
          </c:tx>
          <c:spPr>
            <a:ln w="50800"/>
          </c:spPr>
          <c:dLbls>
            <c:dLbl>
              <c:idx val="0"/>
              <c:layout>
                <c:manualLayout>
                  <c:x val="-0.12876302009176258"/>
                  <c:y val="-2.57028151463653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5A8-41BA-901E-391E06241F35}"/>
                </c:ext>
              </c:extLst>
            </c:dLbl>
            <c:dLbl>
              <c:idx val="1"/>
              <c:layout>
                <c:manualLayout>
                  <c:x val="-9.5380014882787099E-3"/>
                  <c:y val="-4.11245042341846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5A8-41BA-901E-391E06241F35}"/>
                </c:ext>
              </c:extLst>
            </c:dLbl>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'GFI- 04 Mod Presupuestal 2017'!$C$20:$G$20</c:f>
              <c:strCache>
                <c:ptCount val="4"/>
                <c:pt idx="0">
                  <c:v>Enero - Marzo</c:v>
                </c:pt>
                <c:pt idx="1">
                  <c:v>Abril - Junio</c:v>
                </c:pt>
                <c:pt idx="2">
                  <c:v>Julio - Septiembre</c:v>
                </c:pt>
                <c:pt idx="3">
                  <c:v>Octubre - Dic.</c:v>
                </c:pt>
              </c:strCache>
            </c:strRef>
          </c:cat>
          <c:val>
            <c:numRef>
              <c:f>'GFI- 04 Mod Presupuestal 2017'!$C$21:$G$21</c:f>
              <c:numCache>
                <c:formatCode>#,##0</c:formatCode>
                <c:ptCount val="5"/>
                <c:pt idx="0">
                  <c:v>2062075171</c:v>
                </c:pt>
                <c:pt idx="1">
                  <c:v>3363835175</c:v>
                </c:pt>
                <c:pt idx="2">
                  <c:v>5472668859</c:v>
                </c:pt>
                <c:pt idx="3">
                  <c:v>273046611</c:v>
                </c:pt>
              </c:numCache>
            </c:numRef>
          </c:val>
          <c:smooth val="0"/>
          <c:extLst>
            <c:ext xmlns:c16="http://schemas.microsoft.com/office/drawing/2014/chart" uri="{C3380CC4-5D6E-409C-BE32-E72D297353CC}">
              <c16:uniqueId val="{00000002-55A8-41BA-901E-391E06241F35}"/>
            </c:ext>
          </c:extLst>
        </c:ser>
        <c:dLbls>
          <c:showLegendKey val="0"/>
          <c:showVal val="1"/>
          <c:showCatName val="0"/>
          <c:showSerName val="0"/>
          <c:showPercent val="0"/>
          <c:showBubbleSize val="0"/>
        </c:dLbls>
        <c:marker val="1"/>
        <c:smooth val="0"/>
        <c:axId val="79618432"/>
        <c:axId val="79619968"/>
      </c:lineChart>
      <c:catAx>
        <c:axId val="79618432"/>
        <c:scaling>
          <c:orientation val="minMax"/>
        </c:scaling>
        <c:delete val="0"/>
        <c:axPos val="b"/>
        <c:numFmt formatCode="General" sourceLinked="1"/>
        <c:majorTickMark val="none"/>
        <c:minorTickMark val="none"/>
        <c:tickLblPos val="nextTo"/>
        <c:txPr>
          <a:bodyPr/>
          <a:lstStyle/>
          <a:p>
            <a:pPr>
              <a:defRPr sz="1600" b="1"/>
            </a:pPr>
            <a:endParaRPr lang="es-CO"/>
          </a:p>
        </c:txPr>
        <c:crossAx val="79619968"/>
        <c:crosses val="autoZero"/>
        <c:auto val="1"/>
        <c:lblAlgn val="ctr"/>
        <c:lblOffset val="100"/>
        <c:noMultiLvlLbl val="0"/>
      </c:catAx>
      <c:valAx>
        <c:axId val="79619968"/>
        <c:scaling>
          <c:orientation val="minMax"/>
        </c:scaling>
        <c:delete val="1"/>
        <c:axPos val="l"/>
        <c:numFmt formatCode="#,##0" sourceLinked="1"/>
        <c:majorTickMark val="none"/>
        <c:minorTickMark val="none"/>
        <c:tickLblPos val="nextTo"/>
        <c:crossAx val="79618432"/>
        <c:crosses val="autoZero"/>
        <c:crossBetween val="between"/>
      </c:valAx>
    </c:plotArea>
    <c:legend>
      <c:legendPos val="t"/>
      <c:layout>
        <c:manualLayout>
          <c:xMode val="edge"/>
          <c:yMode val="edge"/>
          <c:x val="5.1599143684877453E-2"/>
          <c:y val="0.19229409363474839"/>
          <c:w val="0.89999993741468853"/>
          <c:h val="9.7462444038191542E-2"/>
        </c:manualLayout>
      </c:layout>
      <c:overlay val="0"/>
      <c:spPr>
        <a:noFill/>
        <a:ln>
          <a:noFill/>
        </a:ln>
      </c:spPr>
      <c:txPr>
        <a:bodyPr/>
        <a:lstStyle/>
        <a:p>
          <a:pPr>
            <a:defRPr sz="1400" b="1"/>
          </a:pPr>
          <a:endParaRPr lang="es-CO"/>
        </a:p>
      </c:txPr>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MONTO MODIFICACIONES</a:t>
            </a:r>
            <a:r>
              <a:rPr lang="es-CO" baseline="0"/>
              <a:t> PRESUPUESTALES </a:t>
            </a:r>
          </a:p>
          <a:p>
            <a:pPr>
              <a:defRPr/>
            </a:pPr>
            <a:r>
              <a:rPr lang="es-CO" baseline="0"/>
              <a:t>VIGENCIA 2017</a:t>
            </a:r>
            <a:endParaRPr lang="es-CO"/>
          </a:p>
        </c:rich>
      </c:tx>
      <c:layout>
        <c:manualLayout>
          <c:xMode val="edge"/>
          <c:yMode val="edge"/>
          <c:x val="0.23791555864587915"/>
          <c:y val="5.397591180736732E-2"/>
        </c:manualLayout>
      </c:layout>
      <c:overlay val="0"/>
    </c:title>
    <c:autoTitleDeleted val="0"/>
    <c:plotArea>
      <c:layout>
        <c:manualLayout>
          <c:layoutTarget val="inner"/>
          <c:xMode val="edge"/>
          <c:yMode val="edge"/>
          <c:x val="1.7591203844024322E-2"/>
          <c:y val="0.25970179688107042"/>
          <c:w val="0.9648175923119513"/>
          <c:h val="0.65085761389231089"/>
        </c:manualLayout>
      </c:layout>
      <c:lineChart>
        <c:grouping val="standard"/>
        <c:varyColors val="0"/>
        <c:ser>
          <c:idx val="0"/>
          <c:order val="0"/>
          <c:tx>
            <c:strRef>
              <c:f>'[1]GFI- 04 Mod Presupuestal'!$B$21</c:f>
              <c:strCache>
                <c:ptCount val="1"/>
                <c:pt idx="0">
                  <c:v>MONTO DE LAS MODIFICACIONES PRESUPUESTALES </c:v>
                </c:pt>
              </c:strCache>
            </c:strRef>
          </c:tx>
          <c:spPr>
            <a:ln w="50800"/>
          </c:spPr>
          <c:dLbls>
            <c:dLbl>
              <c:idx val="0"/>
              <c:layout>
                <c:manualLayout>
                  <c:x val="-0.12876302009176258"/>
                  <c:y val="-2.57028151463653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012-4E23-BDF8-5831A0FB8D7D}"/>
                </c:ext>
              </c:extLst>
            </c:dLbl>
            <c:dLbl>
              <c:idx val="1"/>
              <c:layout>
                <c:manualLayout>
                  <c:x val="-9.5380014882787099E-3"/>
                  <c:y val="-4.11245042341846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012-4E23-BDF8-5831A0FB8D7D}"/>
                </c:ext>
              </c:extLst>
            </c:dLbl>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'[1]GFI- 04 Mod Presupuestal'!$C$20:$F$20</c:f>
              <c:strCache>
                <c:ptCount val="4"/>
                <c:pt idx="0">
                  <c:v>Enero - Marzo</c:v>
                </c:pt>
                <c:pt idx="1">
                  <c:v>Abril - Junio</c:v>
                </c:pt>
                <c:pt idx="2">
                  <c:v>Julio - Septiembre</c:v>
                </c:pt>
                <c:pt idx="3">
                  <c:v>Octubre - Dic.</c:v>
                </c:pt>
              </c:strCache>
            </c:strRef>
          </c:cat>
          <c:val>
            <c:numRef>
              <c:f>'[1]GFI- 04 Mod Presupuestal'!$C$21:$F$21</c:f>
              <c:numCache>
                <c:formatCode>General</c:formatCode>
                <c:ptCount val="4"/>
                <c:pt idx="0">
                  <c:v>2062075171</c:v>
                </c:pt>
                <c:pt idx="1">
                  <c:v>3363835175</c:v>
                </c:pt>
                <c:pt idx="2">
                  <c:v>5472668859</c:v>
                </c:pt>
                <c:pt idx="3">
                  <c:v>273046611</c:v>
                </c:pt>
              </c:numCache>
            </c:numRef>
          </c:val>
          <c:smooth val="0"/>
          <c:extLst>
            <c:ext xmlns:c16="http://schemas.microsoft.com/office/drawing/2014/chart" uri="{C3380CC4-5D6E-409C-BE32-E72D297353CC}">
              <c16:uniqueId val="{00000002-8012-4E23-BDF8-5831A0FB8D7D}"/>
            </c:ext>
          </c:extLst>
        </c:ser>
        <c:ser>
          <c:idx val="1"/>
          <c:order val="1"/>
          <c:tx>
            <c:strRef>
              <c:f>'[1]GFI- 04 Mod Presupuestal'!$B$22</c:f>
              <c:strCache>
                <c:ptCount val="1"/>
                <c:pt idx="0">
                  <c:v>PRESUPUESTO APROBADO</c:v>
                </c:pt>
              </c:strCache>
            </c:strRef>
          </c:tx>
          <c:spPr>
            <a:ln w="53975"/>
          </c:spPr>
          <c:dLbls>
            <c:dLbl>
              <c:idx val="0"/>
              <c:layout>
                <c:manualLayout>
                  <c:x val="-7.516241642446754E-2"/>
                  <c:y val="6.12021928146743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012-4E23-BDF8-5831A0FB8D7D}"/>
                </c:ext>
              </c:extLst>
            </c:dLbl>
            <c:dLbl>
              <c:idx val="1"/>
              <c:layout>
                <c:manualLayout>
                  <c:x val="-8.3158418171751347E-2"/>
                  <c:y val="7.28597533508028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012-4E23-BDF8-5831A0FB8D7D}"/>
                </c:ext>
              </c:extLst>
            </c:dLbl>
            <c:spPr>
              <a:noFill/>
              <a:ln>
                <a:noFill/>
              </a:ln>
              <a:effectLst/>
            </c:spPr>
            <c:txPr>
              <a:bodyPr/>
              <a:lstStyle/>
              <a:p>
                <a:pPr>
                  <a:defRPr sz="1400" b="1">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'[1]GFI- 04 Mod Presupuestal'!$C$20:$F$20</c:f>
              <c:strCache>
                <c:ptCount val="4"/>
                <c:pt idx="0">
                  <c:v>Enero - Marzo</c:v>
                </c:pt>
                <c:pt idx="1">
                  <c:v>Abril - Junio</c:v>
                </c:pt>
                <c:pt idx="2">
                  <c:v>Julio - Septiembre</c:v>
                </c:pt>
                <c:pt idx="3">
                  <c:v>Octubre - Dic.</c:v>
                </c:pt>
              </c:strCache>
            </c:strRef>
          </c:cat>
          <c:val>
            <c:numRef>
              <c:f>'[1]GFI- 04 Mod Presupuestal'!$C$22:$F$22</c:f>
              <c:numCache>
                <c:formatCode>General</c:formatCode>
                <c:ptCount val="4"/>
                <c:pt idx="0">
                  <c:v>119694179000</c:v>
                </c:pt>
                <c:pt idx="1">
                  <c:v>119694179000</c:v>
                </c:pt>
                <c:pt idx="2">
                  <c:v>119694179000</c:v>
                </c:pt>
                <c:pt idx="3">
                  <c:v>119694179000</c:v>
                </c:pt>
              </c:numCache>
            </c:numRef>
          </c:val>
          <c:smooth val="0"/>
          <c:extLst>
            <c:ext xmlns:c16="http://schemas.microsoft.com/office/drawing/2014/chart" uri="{C3380CC4-5D6E-409C-BE32-E72D297353CC}">
              <c16:uniqueId val="{00000005-8012-4E23-BDF8-5831A0FB8D7D}"/>
            </c:ext>
          </c:extLst>
        </c:ser>
        <c:dLbls>
          <c:showLegendKey val="0"/>
          <c:showVal val="1"/>
          <c:showCatName val="0"/>
          <c:showSerName val="0"/>
          <c:showPercent val="0"/>
          <c:showBubbleSize val="0"/>
        </c:dLbls>
        <c:marker val="1"/>
        <c:smooth val="0"/>
        <c:axId val="83971072"/>
        <c:axId val="84005632"/>
      </c:lineChart>
      <c:catAx>
        <c:axId val="83971072"/>
        <c:scaling>
          <c:orientation val="minMax"/>
        </c:scaling>
        <c:delete val="0"/>
        <c:axPos val="b"/>
        <c:numFmt formatCode="General" sourceLinked="1"/>
        <c:majorTickMark val="none"/>
        <c:minorTickMark val="none"/>
        <c:tickLblPos val="nextTo"/>
        <c:txPr>
          <a:bodyPr/>
          <a:lstStyle/>
          <a:p>
            <a:pPr>
              <a:defRPr sz="1600" b="1"/>
            </a:pPr>
            <a:endParaRPr lang="es-CO"/>
          </a:p>
        </c:txPr>
        <c:crossAx val="84005632"/>
        <c:crosses val="autoZero"/>
        <c:auto val="1"/>
        <c:lblAlgn val="ctr"/>
        <c:lblOffset val="100"/>
        <c:noMultiLvlLbl val="0"/>
      </c:catAx>
      <c:valAx>
        <c:axId val="84005632"/>
        <c:scaling>
          <c:orientation val="minMax"/>
        </c:scaling>
        <c:delete val="1"/>
        <c:axPos val="l"/>
        <c:numFmt formatCode="General" sourceLinked="1"/>
        <c:majorTickMark val="none"/>
        <c:minorTickMark val="none"/>
        <c:tickLblPos val="nextTo"/>
        <c:crossAx val="83971072"/>
        <c:crosses val="autoZero"/>
        <c:crossBetween val="between"/>
      </c:valAx>
    </c:plotArea>
    <c:legend>
      <c:legendPos val="t"/>
      <c:layout>
        <c:manualLayout>
          <c:xMode val="edge"/>
          <c:yMode val="edge"/>
          <c:x val="5.1599143684877453E-2"/>
          <c:y val="0.19229409363474839"/>
          <c:w val="0.89999993741468853"/>
          <c:h val="9.7462444038191542E-2"/>
        </c:manualLayout>
      </c:layout>
      <c:overlay val="0"/>
      <c:spPr>
        <a:noFill/>
        <a:ln>
          <a:noFill/>
        </a:ln>
      </c:spPr>
      <c:txPr>
        <a:bodyPr/>
        <a:lstStyle/>
        <a:p>
          <a:pPr>
            <a:defRPr sz="1400" b="1"/>
          </a:pPr>
          <a:endParaRPr lang="es-CO"/>
        </a:p>
      </c:txPr>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lang="es-ES" sz="1300" b="0" i="0" u="none" strike="noStrike" kern="1200" baseline="0">
                <a:solidFill>
                  <a:srgbClr val="000000"/>
                </a:solidFill>
                <a:latin typeface="Calibri"/>
              </a:defRPr>
            </a:pPr>
            <a:r>
              <a:rPr lang="es-ES" sz="1300" b="0" i="0" u="none" strike="noStrike" kern="1200" cap="none" spc="0" baseline="0">
                <a:solidFill>
                  <a:srgbClr val="000000"/>
                </a:solidFill>
                <a:uFillTx/>
                <a:latin typeface="Calibri"/>
              </a:rPr>
              <a:t>Gráfica 1</a:t>
            </a:r>
          </a:p>
        </c:rich>
      </c:tx>
      <c:layout/>
      <c:overlay val="0"/>
      <c:spPr>
        <a:noFill/>
        <a:ln>
          <a:noFill/>
        </a:ln>
      </c:spPr>
    </c:title>
    <c:autoTitleDeleted val="0"/>
    <c:view3D>
      <c:rotX val="13"/>
      <c:rotY val="18"/>
      <c:rAngAx val="0"/>
      <c:perspective val="0"/>
    </c:view3D>
    <c:floor>
      <c:thickness val="0"/>
      <c:spPr>
        <a:solidFill>
          <a:srgbClr val="CCCCCC"/>
        </a:solidFill>
        <a:ln w="9363" cap="flat">
          <a:solidFill>
            <a:srgbClr val="B3B3B3"/>
          </a:solidFill>
          <a:prstDash val="solid"/>
          <a:round/>
        </a:ln>
      </c:spPr>
    </c:floor>
    <c:sideWall>
      <c:thickness val="0"/>
      <c:spPr>
        <a:noFill/>
        <a:ln w="9363">
          <a:solidFill>
            <a:srgbClr val="B3B3B3"/>
          </a:solidFill>
          <a:prstDash val="solid"/>
        </a:ln>
      </c:spPr>
    </c:sideWall>
    <c:backWall>
      <c:thickness val="0"/>
      <c:spPr>
        <a:noFill/>
        <a:ln w="9363">
          <a:solidFill>
            <a:srgbClr val="B3B3B3"/>
          </a:solidFill>
          <a:prstDash val="solid"/>
        </a:ln>
      </c:spPr>
    </c:backWall>
    <c:plotArea>
      <c:layout/>
      <c:bar3DChart>
        <c:barDir val="col"/>
        <c:grouping val="clustered"/>
        <c:varyColors val="0"/>
        <c:ser>
          <c:idx val="0"/>
          <c:order val="0"/>
          <c:invertIfNegative val="0"/>
          <c:val>
            <c:numRef>
              <c:f>'GFI- 05 PAC No Ejecutado mens '!$C$20:$N$20</c:f>
              <c:numCache>
                <c:formatCode>#,##0</c:formatCode>
                <c:ptCount val="12"/>
                <c:pt idx="0">
                  <c:v>1011588368</c:v>
                </c:pt>
                <c:pt idx="1">
                  <c:v>115665403</c:v>
                </c:pt>
                <c:pt idx="2">
                  <c:v>1008538050</c:v>
                </c:pt>
                <c:pt idx="3">
                  <c:v>577991909</c:v>
                </c:pt>
                <c:pt idx="4">
                  <c:v>479053293</c:v>
                </c:pt>
                <c:pt idx="5">
                  <c:v>1126963615</c:v>
                </c:pt>
                <c:pt idx="6">
                  <c:v>542102503</c:v>
                </c:pt>
                <c:pt idx="7">
                  <c:v>160460245</c:v>
                </c:pt>
                <c:pt idx="8">
                  <c:v>650196489</c:v>
                </c:pt>
                <c:pt idx="9">
                  <c:v>940238417</c:v>
                </c:pt>
                <c:pt idx="10">
                  <c:v>676405090</c:v>
                </c:pt>
                <c:pt idx="11">
                  <c:v>152929343</c:v>
                </c:pt>
              </c:numCache>
            </c:numRef>
          </c:val>
          <c:extLst>
            <c:ext xmlns:c16="http://schemas.microsoft.com/office/drawing/2014/chart" uri="{C3380CC4-5D6E-409C-BE32-E72D297353CC}">
              <c16:uniqueId val="{00000000-C034-4D6F-A6F4-649B7FD81208}"/>
            </c:ext>
          </c:extLst>
        </c:ser>
        <c:ser>
          <c:idx val="1"/>
          <c:order val="1"/>
          <c:spPr>
            <a:solidFill>
              <a:srgbClr val="004586"/>
            </a:solidFill>
            <a:ln>
              <a:noFill/>
            </a:ln>
          </c:spPr>
          <c:invertIfNegative val="0"/>
          <c:val>
            <c:numRef>
              <c:f>'GFI- 05 PAC No Ejecutado mens '!$C$21:$N$21</c:f>
              <c:numCache>
                <c:formatCode>#,##0</c:formatCode>
                <c:ptCount val="12"/>
                <c:pt idx="0">
                  <c:v>2181980367</c:v>
                </c:pt>
                <c:pt idx="1">
                  <c:v>5370641384</c:v>
                </c:pt>
                <c:pt idx="2">
                  <c:v>7390389199</c:v>
                </c:pt>
                <c:pt idx="3">
                  <c:v>12332660376</c:v>
                </c:pt>
                <c:pt idx="4">
                  <c:v>8258063248</c:v>
                </c:pt>
                <c:pt idx="5">
                  <c:v>10594763722</c:v>
                </c:pt>
                <c:pt idx="6">
                  <c:v>9704322160</c:v>
                </c:pt>
                <c:pt idx="7">
                  <c:v>9548208141</c:v>
                </c:pt>
                <c:pt idx="8">
                  <c:v>12198155334</c:v>
                </c:pt>
                <c:pt idx="9">
                  <c:v>11542256684</c:v>
                </c:pt>
                <c:pt idx="10">
                  <c:v>9387444630</c:v>
                </c:pt>
                <c:pt idx="11">
                  <c:v>13158087478</c:v>
                </c:pt>
              </c:numCache>
            </c:numRef>
          </c:val>
          <c:extLst>
            <c:ext xmlns:c16="http://schemas.microsoft.com/office/drawing/2014/chart" uri="{C3380CC4-5D6E-409C-BE32-E72D297353CC}">
              <c16:uniqueId val="{00000001-C034-4D6F-A6F4-649B7FD81208}"/>
            </c:ext>
          </c:extLst>
        </c:ser>
        <c:dLbls>
          <c:showLegendKey val="0"/>
          <c:showVal val="0"/>
          <c:showCatName val="0"/>
          <c:showSerName val="0"/>
          <c:showPercent val="0"/>
          <c:showBubbleSize val="0"/>
        </c:dLbls>
        <c:gapWidth val="150"/>
        <c:shape val="box"/>
        <c:axId val="328941368"/>
        <c:axId val="328941040"/>
        <c:axId val="0"/>
      </c:bar3DChart>
      <c:valAx>
        <c:axId val="328941040"/>
        <c:scaling>
          <c:orientation val="minMax"/>
        </c:scaling>
        <c:delete val="0"/>
        <c:axPos val="l"/>
        <c:majorGridlines>
          <c:spPr>
            <a:ln w="9363" cap="flat">
              <a:solidFill>
                <a:srgbClr val="B3B3B3"/>
              </a:solidFill>
              <a:prstDash val="solid"/>
              <a:round/>
            </a:ln>
          </c:spPr>
        </c:majorGridlines>
        <c:numFmt formatCode="#,##0" sourceLinked="1"/>
        <c:majorTickMark val="none"/>
        <c:minorTickMark val="none"/>
        <c:tickLblPos val="nextTo"/>
        <c:spPr>
          <a:noFill/>
          <a:ln w="9363"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crossAx val="328941368"/>
        <c:crossesAt val="1"/>
        <c:crossBetween val="between"/>
      </c:valAx>
      <c:catAx>
        <c:axId val="328941368"/>
        <c:scaling>
          <c:orientation val="minMax"/>
        </c:scaling>
        <c:delete val="0"/>
        <c:axPos val="b"/>
        <c:title>
          <c:tx>
            <c:rich>
              <a:bodyPr lIns="0" tIns="0" rIns="0" bIns="0"/>
              <a:lstStyle/>
              <a:p>
                <a:pPr marL="0" marR="0" indent="0" algn="ctr" defTabSz="914400" fontAlgn="auto" hangingPunct="1">
                  <a:lnSpc>
                    <a:spcPct val="100000"/>
                  </a:lnSpc>
                  <a:spcBef>
                    <a:spcPts val="0"/>
                  </a:spcBef>
                  <a:spcAft>
                    <a:spcPts val="0"/>
                  </a:spcAft>
                  <a:tabLst/>
                  <a:defRPr lang="es-ES" sz="900" b="1" i="0" u="none" strike="noStrike" kern="1200" baseline="0">
                    <a:solidFill>
                      <a:srgbClr val="000000"/>
                    </a:solidFill>
                    <a:latin typeface="Calibri"/>
                  </a:defRPr>
                </a:pPr>
                <a:r>
                  <a:rPr lang="es-ES" sz="900" b="1" i="0" u="none" strike="noStrike" kern="1200" cap="none" spc="0" baseline="0">
                    <a:solidFill>
                      <a:srgbClr val="000000"/>
                    </a:solidFill>
                    <a:uFillTx/>
                    <a:latin typeface="Calibri"/>
                  </a:rPr>
                  <a:t>Ener Febr Marz Abril Mayo Jun Jul Ago Sept Oct Nov Dic</a:t>
                </a:r>
              </a:p>
            </c:rich>
          </c:tx>
          <c:layout/>
          <c:overlay val="0"/>
          <c:spPr>
            <a:noFill/>
            <a:ln>
              <a:noFill/>
            </a:ln>
          </c:spPr>
        </c:title>
        <c:majorTickMark val="none"/>
        <c:minorTickMark val="none"/>
        <c:tickLblPos val="nextTo"/>
        <c:spPr>
          <a:noFill/>
          <a:ln w="9363"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crossAx val="328941040"/>
        <c:crossesAt val="0"/>
        <c:auto val="1"/>
        <c:lblAlgn val="ctr"/>
        <c:lblOffset val="100"/>
        <c:noMultiLvlLbl val="0"/>
      </c:catAx>
      <c:spPr>
        <a:noFill/>
        <a:ln>
          <a:noFill/>
        </a:ln>
      </c:spPr>
    </c:plotArea>
    <c:legend>
      <c:legendPos val="b"/>
      <c:layout/>
      <c:overlay val="0"/>
    </c:legend>
    <c:plotVisOnly val="1"/>
    <c:dispBlanksAs val="gap"/>
    <c:showDLblsOverMax val="0"/>
  </c:chart>
  <c:spPr>
    <a:no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lang="es-ES" sz="1300" b="0" i="0" u="none" strike="noStrike" kern="1200" baseline="0">
                <a:solidFill>
                  <a:srgbClr val="000000"/>
                </a:solidFill>
                <a:latin typeface="Calibri"/>
              </a:defRPr>
            </a:pPr>
            <a:r>
              <a:rPr lang="es-ES" sz="1300" b="0" i="0" u="none" strike="noStrike" kern="1200" cap="none" spc="0" baseline="0">
                <a:solidFill>
                  <a:srgbClr val="000000"/>
                </a:solidFill>
                <a:uFillTx/>
                <a:latin typeface="Calibri"/>
              </a:rPr>
              <a:t>Gráfica 2</a:t>
            </a:r>
          </a:p>
        </c:rich>
      </c:tx>
      <c:layout/>
      <c:overlay val="0"/>
      <c:spPr>
        <a:noFill/>
        <a:ln>
          <a:noFill/>
        </a:ln>
      </c:spPr>
    </c:title>
    <c:autoTitleDeleted val="0"/>
    <c:plotArea>
      <c:layout>
        <c:manualLayout>
          <c:xMode val="edge"/>
          <c:yMode val="edge"/>
          <c:x val="5.6086305406690698E-2"/>
          <c:y val="0.1302841076750407"/>
          <c:w val="0.91330469483059606"/>
          <c:h val="0.81094006657230699"/>
        </c:manualLayout>
      </c:layout>
      <c:barChart>
        <c:barDir val="col"/>
        <c:grouping val="clustered"/>
        <c:varyColors val="0"/>
        <c:ser>
          <c:idx val="0"/>
          <c:order val="0"/>
          <c:spPr>
            <a:solidFill>
              <a:srgbClr val="004586"/>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'GFI- 05 PAC No Ejecutado mens '!$R$20:$R$21</c:f>
              <c:strCache>
                <c:ptCount val="2"/>
                <c:pt idx="0">
                  <c:v>PAC No Ejecutado</c:v>
                </c:pt>
                <c:pt idx="1">
                  <c:v>PAC Programado</c:v>
                </c:pt>
              </c:strCache>
            </c:strRef>
          </c:cat>
          <c:val>
            <c:numRef>
              <c:f>'GFI- 05 PAC No Ejecutado mens '!$S$20:$S$21</c:f>
              <c:numCache>
                <c:formatCode>_(* #,##0_);_(* \(#,##0\);_(* "-"??_);_(@_)</c:formatCode>
                <c:ptCount val="2"/>
                <c:pt idx="0">
                  <c:v>7442132725</c:v>
                </c:pt>
                <c:pt idx="1">
                  <c:v>111666972723</c:v>
                </c:pt>
              </c:numCache>
            </c:numRef>
          </c:val>
          <c:extLst>
            <c:ext xmlns:c16="http://schemas.microsoft.com/office/drawing/2014/chart" uri="{C3380CC4-5D6E-409C-BE32-E72D297353CC}">
              <c16:uniqueId val="{00000002-A6E8-448A-951C-DA7AE0C8DBAC}"/>
            </c:ext>
          </c:extLst>
        </c:ser>
        <c:dLbls>
          <c:showLegendKey val="0"/>
          <c:showVal val="0"/>
          <c:showCatName val="0"/>
          <c:showSerName val="0"/>
          <c:showPercent val="0"/>
          <c:showBubbleSize val="0"/>
        </c:dLbls>
        <c:gapWidth val="150"/>
        <c:axId val="330847968"/>
        <c:axId val="328943664"/>
      </c:barChart>
      <c:valAx>
        <c:axId val="328943664"/>
        <c:scaling>
          <c:orientation val="minMax"/>
        </c:scaling>
        <c:delete val="0"/>
        <c:axPos val="l"/>
        <c:title>
          <c:tx>
            <c:rich>
              <a:bodyPr lIns="0" tIns="0" rIns="0" bIns="0"/>
              <a:lstStyle/>
              <a:p>
                <a:pPr marL="0" marR="0" indent="0" algn="ctr" defTabSz="914400" fontAlgn="auto" hangingPunct="1">
                  <a:lnSpc>
                    <a:spcPct val="100000"/>
                  </a:lnSpc>
                  <a:spcBef>
                    <a:spcPts val="0"/>
                  </a:spcBef>
                  <a:spcAft>
                    <a:spcPts val="0"/>
                  </a:spcAft>
                  <a:tabLst/>
                  <a:defRPr lang="es-ES" sz="900" b="1" i="0" u="none" strike="noStrike" kern="1200" baseline="0">
                    <a:solidFill>
                      <a:srgbClr val="000000"/>
                    </a:solidFill>
                    <a:latin typeface="Arial"/>
                  </a:defRPr>
                </a:pPr>
                <a:r>
                  <a:rPr lang="es-ES" sz="900" b="1" i="0" u="none" strike="noStrike" kern="1200" cap="none" spc="0" baseline="0">
                    <a:solidFill>
                      <a:srgbClr val="000000"/>
                    </a:solidFill>
                    <a:uFillTx/>
                    <a:latin typeface="Arial"/>
                  </a:rPr>
                  <a:t>Total</a:t>
                </a:r>
              </a:p>
            </c:rich>
          </c:tx>
          <c:layout/>
          <c:overlay val="0"/>
          <c:spPr>
            <a:noFill/>
            <a:ln>
              <a:noFill/>
            </a:ln>
          </c:spPr>
        </c:title>
        <c:numFmt formatCode="_(* #,##0_);_(* \(#,##0\);_(* &quot;-&quot;??_);_(@_)"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crossAx val="330847968"/>
        <c:crossesAt val="0"/>
        <c:crossBetween val="between"/>
      </c:valAx>
      <c:catAx>
        <c:axId val="330847968"/>
        <c:scaling>
          <c:orientation val="minMax"/>
        </c:scaling>
        <c:delete val="0"/>
        <c:axPos val="b"/>
        <c:numFmt formatCode="General"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crossAx val="328943664"/>
        <c:crossesAt val="0"/>
        <c:auto val="1"/>
        <c:lblAlgn val="ctr"/>
        <c:lblOffset val="100"/>
        <c:noMultiLvlLbl val="0"/>
      </c:catAx>
      <c:spPr>
        <a:noFill/>
        <a:ln w="25400">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92611995644833"/>
          <c:y val="5.2117263843648211E-2"/>
          <c:w val="0.81599371972291035"/>
          <c:h val="0.80324655672112644"/>
        </c:manualLayout>
      </c:layout>
      <c:barChart>
        <c:barDir val="col"/>
        <c:grouping val="clustered"/>
        <c:varyColors val="0"/>
        <c:ser>
          <c:idx val="0"/>
          <c:order val="0"/>
          <c:tx>
            <c:strRef>
              <c:f>'GFI- 05 PAC NO ejecutado Trim'!$B$20</c:f>
              <c:strCache>
                <c:ptCount val="1"/>
                <c:pt idx="0">
                  <c:v>PAC No Ejecutado</c:v>
                </c:pt>
              </c:strCache>
            </c:strRef>
          </c:tx>
          <c:spPr>
            <a:solidFill>
              <a:schemeClr val="accent1"/>
            </a:solidFill>
            <a:ln>
              <a:noFill/>
            </a:ln>
            <a:effectLst/>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F94-458D-9BD0-9DFC4772B2E7}"/>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F94-458D-9BD0-9DFC4772B2E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'GFI- 05 PAC NO ejecutado Trim'!$C$20:$F$20</c:f>
              <c:numCache>
                <c:formatCode>#,##0</c:formatCode>
                <c:ptCount val="4"/>
                <c:pt idx="0">
                  <c:v>2135791821</c:v>
                </c:pt>
                <c:pt idx="1">
                  <c:v>2184008817</c:v>
                </c:pt>
                <c:pt idx="2">
                  <c:v>1352759237</c:v>
                </c:pt>
                <c:pt idx="3">
                  <c:v>1769572850</c:v>
                </c:pt>
              </c:numCache>
            </c:numRef>
          </c:val>
          <c:extLst>
            <c:ext xmlns:c16="http://schemas.microsoft.com/office/drawing/2014/chart" uri="{C3380CC4-5D6E-409C-BE32-E72D297353CC}">
              <c16:uniqueId val="{00000002-FF94-458D-9BD0-9DFC4772B2E7}"/>
            </c:ext>
          </c:extLst>
        </c:ser>
        <c:ser>
          <c:idx val="1"/>
          <c:order val="1"/>
          <c:tx>
            <c:strRef>
              <c:f>'GFI- 05 PAC NO ejecutado Trim'!$B$21</c:f>
              <c:strCache>
                <c:ptCount val="1"/>
                <c:pt idx="0">
                  <c:v>PAC Programado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'GFI- 05 PAC NO ejecutado Trim'!$C$21:$F$21</c:f>
              <c:numCache>
                <c:formatCode>#,##0</c:formatCode>
                <c:ptCount val="4"/>
                <c:pt idx="0">
                  <c:v>14943010950</c:v>
                </c:pt>
                <c:pt idx="1">
                  <c:v>31185487346</c:v>
                </c:pt>
                <c:pt idx="2">
                  <c:v>31450685635</c:v>
                </c:pt>
                <c:pt idx="3">
                  <c:v>34087788792</c:v>
                </c:pt>
              </c:numCache>
            </c:numRef>
          </c:val>
          <c:extLst>
            <c:ext xmlns:c16="http://schemas.microsoft.com/office/drawing/2014/chart" uri="{C3380CC4-5D6E-409C-BE32-E72D297353CC}">
              <c16:uniqueId val="{00000003-FF94-458D-9BD0-9DFC4772B2E7}"/>
            </c:ext>
          </c:extLst>
        </c:ser>
        <c:dLbls>
          <c:showLegendKey val="0"/>
          <c:showVal val="0"/>
          <c:showCatName val="0"/>
          <c:showSerName val="0"/>
          <c:showPercent val="0"/>
          <c:showBubbleSize val="0"/>
        </c:dLbls>
        <c:gapWidth val="219"/>
        <c:overlap val="-27"/>
        <c:axId val="529935320"/>
        <c:axId val="529935648"/>
      </c:barChart>
      <c:catAx>
        <c:axId val="5299353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Enero Marzo            </a:t>
                </a:r>
                <a:r>
                  <a:rPr lang="es-CO" baseline="0"/>
                  <a:t>     </a:t>
                </a:r>
                <a:r>
                  <a:rPr lang="es-CO"/>
                  <a:t>   Abril - Junio                       Julio </a:t>
                </a:r>
                <a:r>
                  <a:rPr lang="es-CO" baseline="0"/>
                  <a:t>-  Septiembre                Octubre - Diciembre</a:t>
                </a:r>
                <a:endParaRPr lang="es-CO"/>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935648"/>
        <c:crosses val="autoZero"/>
        <c:auto val="1"/>
        <c:lblAlgn val="ctr"/>
        <c:lblOffset val="100"/>
        <c:noMultiLvlLbl val="0"/>
      </c:catAx>
      <c:valAx>
        <c:axId val="529935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9935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EJECUCION RESERVAS PRESUPUESTALES  </a:t>
            </a:r>
          </a:p>
          <a:p>
            <a:pPr>
              <a:defRPr/>
            </a:pPr>
            <a:r>
              <a:rPr lang="es-CO"/>
              <a:t>VIGENCIA 2017</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1"/>
          <c:order val="0"/>
          <c:tx>
            <c:strRef>
              <c:f>'GFI- 06 Ejecución Reservas'!$B$20</c:f>
              <c:strCache>
                <c:ptCount val="1"/>
                <c:pt idx="0">
                  <c:v>Valor Total de Reservas de la vigencia</c:v>
                </c:pt>
              </c:strCache>
            </c:strRef>
          </c:tx>
          <c:invertIfNegative val="0"/>
          <c:dLbls>
            <c:delete val="1"/>
          </c:dLbls>
          <c:cat>
            <c:strRef>
              <c:f>'GFI- 06 Ejecución Reservas'!$C$19:$H$19</c:f>
              <c:strCache>
                <c:ptCount val="6"/>
                <c:pt idx="0">
                  <c:v>Enero - Marzo</c:v>
                </c:pt>
                <c:pt idx="1">
                  <c:v>Abril - Junio</c:v>
                </c:pt>
                <c:pt idx="2">
                  <c:v>Julio - Septiembre</c:v>
                </c:pt>
                <c:pt idx="3">
                  <c:v>Octubre - Dic.</c:v>
                </c:pt>
                <c:pt idx="5">
                  <c:v>ACUMULADO 2017</c:v>
                </c:pt>
              </c:strCache>
            </c:strRef>
          </c:cat>
          <c:val>
            <c:numRef>
              <c:f>'GFI- 06 Ejecución Reservas'!$C$20:$H$20</c:f>
              <c:numCache>
                <c:formatCode>#,##0</c:formatCode>
                <c:ptCount val="6"/>
                <c:pt idx="0">
                  <c:v>16444424699</c:v>
                </c:pt>
                <c:pt idx="1">
                  <c:v>16444424699</c:v>
                </c:pt>
                <c:pt idx="2">
                  <c:v>16444424699</c:v>
                </c:pt>
                <c:pt idx="3">
                  <c:v>16444424699</c:v>
                </c:pt>
                <c:pt idx="5">
                  <c:v>16444424699</c:v>
                </c:pt>
              </c:numCache>
            </c:numRef>
          </c:val>
          <c:extLst>
            <c:ext xmlns:c16="http://schemas.microsoft.com/office/drawing/2014/chart" uri="{C3380CC4-5D6E-409C-BE32-E72D297353CC}">
              <c16:uniqueId val="{00000000-B6AB-4E35-B398-831AA31E19CA}"/>
            </c:ext>
          </c:extLst>
        </c:ser>
        <c:ser>
          <c:idx val="2"/>
          <c:order val="1"/>
          <c:tx>
            <c:strRef>
              <c:f>'GFI- 06 Ejecución Reservas'!$B$21</c:f>
              <c:strCache>
                <c:ptCount val="1"/>
                <c:pt idx="0">
                  <c:v>Valor total de reservas giradas</c:v>
                </c:pt>
              </c:strCache>
            </c:strRef>
          </c:tx>
          <c:invertIfNegative val="0"/>
          <c:dLbls>
            <c:delete val="1"/>
          </c:dLbls>
          <c:cat>
            <c:strRef>
              <c:f>'GFI- 06 Ejecución Reservas'!$C$19:$H$19</c:f>
              <c:strCache>
                <c:ptCount val="6"/>
                <c:pt idx="0">
                  <c:v>Enero - Marzo</c:v>
                </c:pt>
                <c:pt idx="1">
                  <c:v>Abril - Junio</c:v>
                </c:pt>
                <c:pt idx="2">
                  <c:v>Julio - Septiembre</c:v>
                </c:pt>
                <c:pt idx="3">
                  <c:v>Octubre - Dic.</c:v>
                </c:pt>
                <c:pt idx="5">
                  <c:v>ACUMULADO 2017</c:v>
                </c:pt>
              </c:strCache>
            </c:strRef>
          </c:cat>
          <c:val>
            <c:numRef>
              <c:f>'GFI- 06 Ejecución Reservas'!$C$21:$H$21</c:f>
              <c:numCache>
                <c:formatCode>#,##0</c:formatCode>
                <c:ptCount val="6"/>
                <c:pt idx="0">
                  <c:v>9355241666</c:v>
                </c:pt>
                <c:pt idx="1">
                  <c:v>4171129458</c:v>
                </c:pt>
                <c:pt idx="2">
                  <c:v>1175762359</c:v>
                </c:pt>
                <c:pt idx="3">
                  <c:v>502118724</c:v>
                </c:pt>
                <c:pt idx="5">
                  <c:v>15204252207</c:v>
                </c:pt>
              </c:numCache>
            </c:numRef>
          </c:val>
          <c:extLst>
            <c:ext xmlns:c16="http://schemas.microsoft.com/office/drawing/2014/chart" uri="{C3380CC4-5D6E-409C-BE32-E72D297353CC}">
              <c16:uniqueId val="{00000001-B6AB-4E35-B398-831AA31E19CA}"/>
            </c:ext>
          </c:extLst>
        </c:ser>
        <c:ser>
          <c:idx val="3"/>
          <c:order val="2"/>
          <c:tx>
            <c:strRef>
              <c:f>'GFI- 06 Ejecución Reservas'!$A$22:$B$22</c:f>
              <c:strCache>
                <c:ptCount val="2"/>
                <c:pt idx="0">
                  <c:v>2017</c:v>
                </c:pt>
                <c:pt idx="1">
                  <c:v>PORCENTAJE DE EJECUCIÓN DE LAS RESERVAS PRESUPUESTALES</c:v>
                </c:pt>
              </c:strCache>
            </c:strRef>
          </c:tx>
          <c:invertIfNegative val="0"/>
          <c:dLbls>
            <c:dLbl>
              <c:idx val="0"/>
              <c:layout>
                <c:manualLayout>
                  <c:x val="1.7391304347826088E-3"/>
                  <c:y val="-0.4200477326968973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6AB-4E35-B398-831AA31E19CA}"/>
                </c:ext>
              </c:extLst>
            </c:dLbl>
            <c:dLbl>
              <c:idx val="1"/>
              <c:layout>
                <c:manualLayout>
                  <c:x val="5.2173913043478577E-3"/>
                  <c:y val="-0.2052505966587113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6AB-4E35-B398-831AA31E19CA}"/>
                </c:ext>
              </c:extLst>
            </c:dLbl>
            <c:dLbl>
              <c:idx val="2"/>
              <c:layout>
                <c:manualLayout>
                  <c:x val="-6.956521739130435E-3"/>
                  <c:y val="-0.176610978520286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6AB-4E35-B398-831AA31E19CA}"/>
                </c:ext>
              </c:extLst>
            </c:dLbl>
            <c:dLbl>
              <c:idx val="3"/>
              <c:layout>
                <c:manualLayout>
                  <c:x val="1.7391304347826725E-3"/>
                  <c:y val="-0.1455847255369929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6AB-4E35-B398-831AA31E19CA}"/>
                </c:ext>
              </c:extLst>
            </c:dLbl>
            <c:dLbl>
              <c:idx val="5"/>
              <c:layout>
                <c:manualLayout>
                  <c:x val="6.956521739130435E-3"/>
                  <c:y val="-0.582338902147971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6AB-4E35-B398-831AA31E19CA}"/>
                </c:ext>
              </c:extLst>
            </c:dLbl>
            <c:spPr>
              <a:noFill/>
              <a:ln>
                <a:noFill/>
              </a:ln>
              <a:effectLst/>
            </c:spPr>
            <c:txPr>
              <a:bodyPr/>
              <a:lstStyle/>
              <a:p>
                <a:pPr>
                  <a:defRPr sz="1200" b="1">
                    <a:latin typeface="Arial" panose="020B0604020202020204" pitchFamily="34"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'GFI- 06 Ejecución Reservas'!$C$19:$H$19</c:f>
              <c:strCache>
                <c:ptCount val="6"/>
                <c:pt idx="0">
                  <c:v>Enero - Marzo</c:v>
                </c:pt>
                <c:pt idx="1">
                  <c:v>Abril - Junio</c:v>
                </c:pt>
                <c:pt idx="2">
                  <c:v>Julio - Septiembre</c:v>
                </c:pt>
                <c:pt idx="3">
                  <c:v>Octubre - Dic.</c:v>
                </c:pt>
                <c:pt idx="5">
                  <c:v>ACUMULADO 2017</c:v>
                </c:pt>
              </c:strCache>
            </c:strRef>
          </c:cat>
          <c:val>
            <c:numRef>
              <c:f>'GFI- 06 Ejecución Reservas'!$C$22:$H$22</c:f>
              <c:numCache>
                <c:formatCode>0.00%</c:formatCode>
                <c:ptCount val="6"/>
                <c:pt idx="0">
                  <c:v>0.56890051414014509</c:v>
                </c:pt>
                <c:pt idx="1">
                  <c:v>0.25365006890473035</c:v>
                </c:pt>
                <c:pt idx="2">
                  <c:v>7.1499148223257647E-2</c:v>
                </c:pt>
                <c:pt idx="3">
                  <c:v>3.053428339335789E-2</c:v>
                </c:pt>
                <c:pt idx="5">
                  <c:v>0.92458401466149098</c:v>
                </c:pt>
              </c:numCache>
            </c:numRef>
          </c:val>
          <c:extLst>
            <c:ext xmlns:c16="http://schemas.microsoft.com/office/drawing/2014/chart" uri="{C3380CC4-5D6E-409C-BE32-E72D297353CC}">
              <c16:uniqueId val="{00000007-B6AB-4E35-B398-831AA31E19CA}"/>
            </c:ext>
          </c:extLst>
        </c:ser>
        <c:dLbls>
          <c:showLegendKey val="0"/>
          <c:showVal val="1"/>
          <c:showCatName val="0"/>
          <c:showSerName val="0"/>
          <c:showPercent val="0"/>
          <c:showBubbleSize val="0"/>
        </c:dLbls>
        <c:gapWidth val="150"/>
        <c:shape val="box"/>
        <c:axId val="80498048"/>
        <c:axId val="80592896"/>
        <c:axId val="0"/>
      </c:bar3DChart>
      <c:catAx>
        <c:axId val="80498048"/>
        <c:scaling>
          <c:orientation val="minMax"/>
        </c:scaling>
        <c:delete val="0"/>
        <c:axPos val="b"/>
        <c:numFmt formatCode="General" sourceLinked="0"/>
        <c:majorTickMark val="none"/>
        <c:minorTickMark val="none"/>
        <c:tickLblPos val="nextTo"/>
        <c:txPr>
          <a:bodyPr/>
          <a:lstStyle/>
          <a:p>
            <a:pPr>
              <a:defRPr sz="990" b="1" i="0" u="none" baseline="0">
                <a:solidFill>
                  <a:sysClr val="windowText" lastClr="000000"/>
                </a:solidFill>
                <a:uFillTx/>
                <a:latin typeface="Arial" panose="020B0604020202020204" pitchFamily="34" charset="0"/>
              </a:defRPr>
            </a:pPr>
            <a:endParaRPr lang="es-CO"/>
          </a:p>
        </c:txPr>
        <c:crossAx val="80592896"/>
        <c:crosses val="autoZero"/>
        <c:auto val="0"/>
        <c:lblAlgn val="ctr"/>
        <c:lblOffset val="100"/>
        <c:tickLblSkip val="1"/>
        <c:noMultiLvlLbl val="1"/>
      </c:catAx>
      <c:valAx>
        <c:axId val="80592896"/>
        <c:scaling>
          <c:orientation val="minMax"/>
        </c:scaling>
        <c:delete val="1"/>
        <c:axPos val="l"/>
        <c:numFmt formatCode="#,##0" sourceLinked="1"/>
        <c:majorTickMark val="out"/>
        <c:minorTickMark val="none"/>
        <c:tickLblPos val="nextTo"/>
        <c:crossAx val="80498048"/>
        <c:crosses val="autoZero"/>
        <c:crossBetween val="between"/>
      </c:valAx>
    </c:plotArea>
    <c:legend>
      <c:legendPos val="t"/>
      <c:legendEntry>
        <c:idx val="2"/>
        <c:delete val="1"/>
      </c:legendEntry>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absolute">
    <xdr:from>
      <xdr:col>1</xdr:col>
      <xdr:colOff>201756</xdr:colOff>
      <xdr:row>0</xdr:row>
      <xdr:rowOff>38100</xdr:rowOff>
    </xdr:from>
    <xdr:to>
      <xdr:col>2</xdr:col>
      <xdr:colOff>242455</xdr:colOff>
      <xdr:row>5</xdr:row>
      <xdr:rowOff>70881</xdr:rowOff>
    </xdr:to>
    <xdr:pic>
      <xdr:nvPicPr>
        <xdr:cNvPr id="740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711" y="38100"/>
          <a:ext cx="1079789" cy="89869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142876</xdr:colOff>
      <xdr:row>24</xdr:row>
      <xdr:rowOff>210909</xdr:rowOff>
    </xdr:from>
    <xdr:to>
      <xdr:col>7</xdr:col>
      <xdr:colOff>785813</xdr:colOff>
      <xdr:row>34</xdr:row>
      <xdr:rowOff>142874</xdr:rowOff>
    </xdr:to>
    <xdr:graphicFrame macro="">
      <xdr:nvGraphicFramePr>
        <xdr:cNvPr id="740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943058</xdr:colOff>
      <xdr:row>25</xdr:row>
      <xdr:rowOff>13610</xdr:rowOff>
    </xdr:from>
    <xdr:to>
      <xdr:col>14</xdr:col>
      <xdr:colOff>771519</xdr:colOff>
      <xdr:row>33</xdr:row>
      <xdr:rowOff>214312</xdr:rowOff>
    </xdr:to>
    <xdr:pic>
      <xdr:nvPicPr>
        <xdr:cNvPr id="86" name="8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58183" y="9776735"/>
          <a:ext cx="7162711" cy="3820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530225</xdr:colOff>
      <xdr:row>0</xdr:row>
      <xdr:rowOff>57150</xdr:rowOff>
    </xdr:from>
    <xdr:to>
      <xdr:col>1</xdr:col>
      <xdr:colOff>1997075</xdr:colOff>
      <xdr:row>5</xdr:row>
      <xdr:rowOff>203200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9325" y="57150"/>
          <a:ext cx="1466850" cy="13366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349250</xdr:colOff>
      <xdr:row>24</xdr:row>
      <xdr:rowOff>228600</xdr:rowOff>
    </xdr:from>
    <xdr:to>
      <xdr:col>6</xdr:col>
      <xdr:colOff>736600</xdr:colOff>
      <xdr:row>34</xdr:row>
      <xdr:rowOff>127000</xdr:rowOff>
    </xdr:to>
    <xdr:graphicFrame macro="">
      <xdr:nvGraphicFramePr>
        <xdr:cNvPr id="8214"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215900</xdr:colOff>
      <xdr:row>0</xdr:row>
      <xdr:rowOff>0</xdr:rowOff>
    </xdr:from>
    <xdr:to>
      <xdr:col>2</xdr:col>
      <xdr:colOff>444500</xdr:colOff>
      <xdr:row>5</xdr:row>
      <xdr:rowOff>342900</xdr:rowOff>
    </xdr:to>
    <xdr:pic>
      <xdr:nvPicPr>
        <xdr:cNvPr id="8215" name="Imagen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5900" y="0"/>
          <a:ext cx="1981200" cy="11684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552450</xdr:colOff>
      <xdr:row>0</xdr:row>
      <xdr:rowOff>57150</xdr:rowOff>
    </xdr:from>
    <xdr:to>
      <xdr:col>2</xdr:col>
      <xdr:colOff>257175</xdr:colOff>
      <xdr:row>6</xdr:row>
      <xdr:rowOff>342900</xdr:rowOff>
    </xdr:to>
    <xdr:pic>
      <xdr:nvPicPr>
        <xdr:cNvPr id="923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57150"/>
          <a:ext cx="1476375" cy="13144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50801</xdr:colOff>
      <xdr:row>24</xdr:row>
      <xdr:rowOff>9525</xdr:rowOff>
    </xdr:from>
    <xdr:to>
      <xdr:col>6</xdr:col>
      <xdr:colOff>1193800</xdr:colOff>
      <xdr:row>34</xdr:row>
      <xdr:rowOff>114300</xdr:rowOff>
    </xdr:to>
    <xdr:graphicFrame macro="">
      <xdr:nvGraphicFramePr>
        <xdr:cNvPr id="923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292100</xdr:colOff>
      <xdr:row>0</xdr:row>
      <xdr:rowOff>38101</xdr:rowOff>
    </xdr:from>
    <xdr:to>
      <xdr:col>1</xdr:col>
      <xdr:colOff>1473200</xdr:colOff>
      <xdr:row>5</xdr:row>
      <xdr:rowOff>150155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5200" y="38101"/>
          <a:ext cx="1181100" cy="100105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394607</xdr:colOff>
      <xdr:row>26</xdr:row>
      <xdr:rowOff>64634</xdr:rowOff>
    </xdr:from>
    <xdr:to>
      <xdr:col>3</xdr:col>
      <xdr:colOff>1592035</xdr:colOff>
      <xdr:row>38</xdr:row>
      <xdr:rowOff>27215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1918606</xdr:colOff>
      <xdr:row>26</xdr:row>
      <xdr:rowOff>190499</xdr:rowOff>
    </xdr:from>
    <xdr:to>
      <xdr:col>7</xdr:col>
      <xdr:colOff>612321</xdr:colOff>
      <xdr:row>37</xdr:row>
      <xdr:rowOff>163284</xdr:rowOff>
    </xdr:to>
    <xdr:graphicFrame macro="">
      <xdr:nvGraphicFramePr>
        <xdr:cNvPr id="5"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0.73174</cdr:x>
      <cdr:y>0.81494</cdr:y>
    </cdr:from>
    <cdr:to>
      <cdr:x>0.8462</cdr:x>
      <cdr:y>1</cdr:y>
    </cdr:to>
    <cdr:sp macro="" textlink="">
      <cdr:nvSpPr>
        <cdr:cNvPr id="2" name="1 CuadroTexto"/>
        <cdr:cNvSpPr txBox="1"/>
      </cdr:nvSpPr>
      <cdr:spPr>
        <a:xfrm xmlns:a="http://schemas.openxmlformats.org/drawingml/2006/main">
          <a:off x="5845970" y="46672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userShapes>
</file>

<file path=xl/drawings/drawing6.xml><?xml version="1.0" encoding="utf-8"?>
<c:userShapes xmlns:c="http://schemas.openxmlformats.org/drawingml/2006/chart">
  <cdr:relSizeAnchor xmlns:cdr="http://schemas.openxmlformats.org/drawingml/2006/chartDrawing">
    <cdr:from>
      <cdr:x>0.73174</cdr:x>
      <cdr:y>0.81494</cdr:y>
    </cdr:from>
    <cdr:to>
      <cdr:x>0.8462</cdr:x>
      <cdr:y>1</cdr:y>
    </cdr:to>
    <cdr:sp macro="" textlink="">
      <cdr:nvSpPr>
        <cdr:cNvPr id="2" name="1 CuadroTexto"/>
        <cdr:cNvSpPr txBox="1"/>
      </cdr:nvSpPr>
      <cdr:spPr>
        <a:xfrm xmlns:a="http://schemas.openxmlformats.org/drawingml/2006/main">
          <a:off x="5845970" y="46672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userShapes>
</file>

<file path=xl/drawings/drawing7.xml><?xml version="1.0" encoding="utf-8"?>
<xdr:wsDr xmlns:xdr="http://schemas.openxmlformats.org/drawingml/2006/spreadsheetDrawing" xmlns:a="http://schemas.openxmlformats.org/drawingml/2006/main">
  <xdr:oneCellAnchor>
    <xdr:from>
      <xdr:col>0</xdr:col>
      <xdr:colOff>50401</xdr:colOff>
      <xdr:row>24</xdr:row>
      <xdr:rowOff>38249</xdr:rowOff>
    </xdr:from>
    <xdr:ext cx="4366818" cy="3533626"/>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4</xdr:col>
      <xdr:colOff>896284</xdr:colOff>
      <xdr:row>24</xdr:row>
      <xdr:rowOff>50243</xdr:rowOff>
    </xdr:from>
    <xdr:ext cx="4062596" cy="3432959"/>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66675</xdr:colOff>
      <xdr:row>0</xdr:row>
      <xdr:rowOff>0</xdr:rowOff>
    </xdr:from>
    <xdr:ext cx="1457325" cy="1304921"/>
    <xdr:pic>
      <xdr:nvPicPr>
        <xdr:cNvPr id="4" name="Imagen 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3"/>
        <a:srcRect/>
        <a:stretch>
          <a:fillRect/>
        </a:stretch>
      </xdr:blipFill>
      <xdr:spPr>
        <a:xfrm>
          <a:off x="438150" y="0"/>
          <a:ext cx="1457325" cy="1304921"/>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twoCellAnchor editAs="absolute">
    <xdr:from>
      <xdr:col>1</xdr:col>
      <xdr:colOff>219075</xdr:colOff>
      <xdr:row>0</xdr:row>
      <xdr:rowOff>38100</xdr:rowOff>
    </xdr:from>
    <xdr:to>
      <xdr:col>1</xdr:col>
      <xdr:colOff>1781175</xdr:colOff>
      <xdr:row>6</xdr:row>
      <xdr:rowOff>295275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38100"/>
          <a:ext cx="1562100" cy="12858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127000</xdr:colOff>
      <xdr:row>26</xdr:row>
      <xdr:rowOff>76200</xdr:rowOff>
    </xdr:from>
    <xdr:to>
      <xdr:col>3</xdr:col>
      <xdr:colOff>1701800</xdr:colOff>
      <xdr:row>37</xdr:row>
      <xdr:rowOff>127000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104775</xdr:colOff>
      <xdr:row>0</xdr:row>
      <xdr:rowOff>0</xdr:rowOff>
    </xdr:from>
    <xdr:to>
      <xdr:col>1</xdr:col>
      <xdr:colOff>1725043</xdr:colOff>
      <xdr:row>6</xdr:row>
      <xdr:rowOff>139700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875" y="0"/>
          <a:ext cx="1620268" cy="1206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24</xdr:row>
      <xdr:rowOff>0</xdr:rowOff>
    </xdr:from>
    <xdr:to>
      <xdr:col>3</xdr:col>
      <xdr:colOff>1295400</xdr:colOff>
      <xdr:row>36</xdr:row>
      <xdr:rowOff>153555</xdr:rowOff>
    </xdr:to>
    <xdr:graphicFrame macro="">
      <xdr:nvGraphicFramePr>
        <xdr:cNvPr id="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lex%20Alarcon/IDARTES/SAF/Indicadores%202017/Bater&#237;a%20de%20Indicadores%20Proceso%20de%20Gesti&#243;n%20Financiera%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lex%20Alarcon/IDARTES/Bateria%20de%20Indicadores/INDICADOR%20PAC%20NO%20EJECUTADO%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I- 01 Ejec Presupuestal"/>
      <sheetName val="GFI-02 Ingresos Propios"/>
      <sheetName val="GFI-03 Giros_Efectivos"/>
      <sheetName val="GFI- 04 Mod Presupuestal"/>
      <sheetName val="GFI- 05 PAC NO ejecutado"/>
      <sheetName val="GFI- 05 PAC No Ejecutado mens "/>
      <sheetName val="GFI- 06 Ejecución Reservas"/>
      <sheetName val="GFI-IDID Gest Presupuestal"/>
      <sheetName val="PAC 2017 (2)"/>
      <sheetName val="PAC 2017"/>
    </sheetNames>
    <sheetDataSet>
      <sheetData sheetId="0"/>
      <sheetData sheetId="1"/>
      <sheetData sheetId="2"/>
      <sheetData sheetId="3">
        <row r="20">
          <cell r="C20" t="str">
            <v>Enero - Marzo</v>
          </cell>
          <cell r="D20" t="str">
            <v>Abril - Junio</v>
          </cell>
          <cell r="E20" t="str">
            <v>Julio - Septiembre</v>
          </cell>
          <cell r="F20" t="str">
            <v>Octubre - Dic.</v>
          </cell>
        </row>
        <row r="21">
          <cell r="B21" t="str">
            <v xml:space="preserve">MONTO DE LAS MODIFICACIONES PRESUPUESTALES </v>
          </cell>
          <cell r="C21">
            <v>2062075171</v>
          </cell>
          <cell r="D21">
            <v>3363835175</v>
          </cell>
          <cell r="E21">
            <v>5472668859</v>
          </cell>
          <cell r="F21">
            <v>273046611</v>
          </cell>
        </row>
        <row r="22">
          <cell r="B22" t="str">
            <v>PRESUPUESTO APROBADO</v>
          </cell>
          <cell r="C22">
            <v>119694179000</v>
          </cell>
          <cell r="D22">
            <v>119694179000</v>
          </cell>
          <cell r="E22">
            <v>119694179000</v>
          </cell>
          <cell r="F22">
            <v>119694179000</v>
          </cell>
        </row>
        <row r="24">
          <cell r="C24">
            <v>6</v>
          </cell>
          <cell r="D24">
            <v>4</v>
          </cell>
          <cell r="E24">
            <v>11</v>
          </cell>
          <cell r="F24">
            <v>6</v>
          </cell>
        </row>
      </sheetData>
      <sheetData sheetId="4">
        <row r="20">
          <cell r="B20" t="str">
            <v>PAC No Ejecutado</v>
          </cell>
        </row>
      </sheetData>
      <sheetData sheetId="5">
        <row r="20">
          <cell r="C20">
            <v>1011588368</v>
          </cell>
          <cell r="D20">
            <v>115665403</v>
          </cell>
          <cell r="E20">
            <v>1008538050</v>
          </cell>
          <cell r="F20">
            <v>577991909</v>
          </cell>
          <cell r="G20">
            <v>479053293</v>
          </cell>
          <cell r="H20">
            <v>1126963615</v>
          </cell>
          <cell r="I20">
            <v>542102503</v>
          </cell>
          <cell r="J20">
            <v>160460245</v>
          </cell>
          <cell r="K20">
            <v>650196489</v>
          </cell>
          <cell r="L20">
            <v>940238417</v>
          </cell>
          <cell r="M20">
            <v>676405090</v>
          </cell>
          <cell r="N20">
            <v>152929343</v>
          </cell>
        </row>
        <row r="21">
          <cell r="C21">
            <v>2181980367</v>
          </cell>
          <cell r="D21">
            <v>5370641384</v>
          </cell>
          <cell r="E21">
            <v>7390389199</v>
          </cell>
          <cell r="F21">
            <v>12332660376</v>
          </cell>
          <cell r="G21">
            <v>8258063248</v>
          </cell>
          <cell r="H21">
            <v>10594763722</v>
          </cell>
          <cell r="I21">
            <v>9704322160</v>
          </cell>
          <cell r="J21">
            <v>9548208141</v>
          </cell>
          <cell r="K21">
            <v>12198155334</v>
          </cell>
          <cell r="L21">
            <v>11542256684</v>
          </cell>
          <cell r="M21">
            <v>9387444630</v>
          </cell>
          <cell r="N21">
            <v>13158087478</v>
          </cell>
        </row>
      </sheetData>
      <sheetData sheetId="6">
        <row r="20">
          <cell r="C20">
            <v>16444424699</v>
          </cell>
          <cell r="D20">
            <v>16444424699</v>
          </cell>
          <cell r="E20">
            <v>16444424699</v>
          </cell>
          <cell r="F20">
            <v>16444424699</v>
          </cell>
        </row>
        <row r="21">
          <cell r="C21">
            <v>9355241666</v>
          </cell>
          <cell r="D21">
            <v>4171129458</v>
          </cell>
          <cell r="E21">
            <v>1175762359</v>
          </cell>
          <cell r="F21">
            <v>502118724</v>
          </cell>
        </row>
      </sheetData>
      <sheetData sheetId="7">
        <row r="24">
          <cell r="C24" t="str">
            <v>Enero - Marzo</v>
          </cell>
        </row>
      </sheetData>
      <sheetData sheetId="8">
        <row r="13">
          <cell r="N13">
            <v>12198155334</v>
          </cell>
          <cell r="P13">
            <v>650196489</v>
          </cell>
        </row>
        <row r="14">
          <cell r="N14">
            <v>11542256684</v>
          </cell>
          <cell r="P14">
            <v>940238417</v>
          </cell>
        </row>
        <row r="15">
          <cell r="N15">
            <v>9387444630</v>
          </cell>
          <cell r="P15">
            <v>676405090</v>
          </cell>
        </row>
        <row r="16">
          <cell r="N16">
            <v>13158087478</v>
          </cell>
          <cell r="P16">
            <v>152929343</v>
          </cell>
        </row>
      </sheetData>
      <sheetData sheetId="9">
        <row r="9">
          <cell r="N9">
            <v>8258063248</v>
          </cell>
          <cell r="P9">
            <v>479053293</v>
          </cell>
        </row>
        <row r="10">
          <cell r="N10">
            <v>10594763722</v>
          </cell>
          <cell r="P10">
            <v>1126963615</v>
          </cell>
        </row>
        <row r="11">
          <cell r="N11">
            <v>9704322160</v>
          </cell>
          <cell r="P11">
            <v>542102503</v>
          </cell>
        </row>
        <row r="12">
          <cell r="N12">
            <v>9548208141</v>
          </cell>
          <cell r="P12">
            <v>160460245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01 HV Indicador 2017"/>
      <sheetName val="2017"/>
      <sheetName val="2016"/>
      <sheetName val="Hoja5"/>
      <sheetName val="Hoja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1"/>
  <sheetViews>
    <sheetView zoomScale="85" zoomScaleNormal="85" workbookViewId="0">
      <selection sqref="A1:C6"/>
    </sheetView>
  </sheetViews>
  <sheetFormatPr baseColWidth="10" defaultColWidth="10.85546875" defaultRowHeight="12.75"/>
  <cols>
    <col min="1" max="1" width="6.42578125" style="1" customWidth="1"/>
    <col min="2" max="16" width="15.5703125" style="1" customWidth="1"/>
    <col min="17" max="17" width="15.42578125" style="1" bestFit="1" customWidth="1"/>
    <col min="18" max="16384" width="10.85546875" style="1"/>
  </cols>
  <sheetData>
    <row r="1" spans="1:15" s="2" customFormat="1" ht="13.9" customHeight="1">
      <c r="A1" s="118"/>
      <c r="B1" s="118"/>
      <c r="C1" s="118"/>
      <c r="D1" s="119" t="s">
        <v>0</v>
      </c>
      <c r="E1" s="119"/>
      <c r="F1" s="119"/>
      <c r="G1" s="119"/>
      <c r="H1" s="119"/>
      <c r="I1" s="119"/>
      <c r="J1" s="119"/>
      <c r="K1" s="119"/>
      <c r="L1" s="119"/>
      <c r="M1" s="120" t="s">
        <v>1</v>
      </c>
      <c r="N1" s="120"/>
      <c r="O1" s="120"/>
    </row>
    <row r="2" spans="1:15" s="2" customFormat="1" ht="13.9" customHeight="1">
      <c r="A2" s="118"/>
      <c r="B2" s="118"/>
      <c r="C2" s="118"/>
      <c r="D2" s="119"/>
      <c r="E2" s="119"/>
      <c r="F2" s="119"/>
      <c r="G2" s="119"/>
      <c r="H2" s="119"/>
      <c r="I2" s="119"/>
      <c r="J2" s="119"/>
      <c r="K2" s="119"/>
      <c r="L2" s="119"/>
      <c r="M2" s="120"/>
      <c r="N2" s="120"/>
      <c r="O2" s="120"/>
    </row>
    <row r="3" spans="1:15" s="2" customFormat="1" ht="13.9" customHeight="1">
      <c r="A3" s="118"/>
      <c r="B3" s="118"/>
      <c r="C3" s="118"/>
      <c r="D3" s="119"/>
      <c r="E3" s="119"/>
      <c r="F3" s="119"/>
      <c r="G3" s="119"/>
      <c r="H3" s="119"/>
      <c r="I3" s="119"/>
      <c r="J3" s="119"/>
      <c r="K3" s="119"/>
      <c r="L3" s="119"/>
      <c r="M3" s="120" t="s">
        <v>2</v>
      </c>
      <c r="N3" s="120"/>
      <c r="O3" s="120"/>
    </row>
    <row r="4" spans="1:15" s="2" customFormat="1" ht="13.9" customHeight="1">
      <c r="A4" s="118"/>
      <c r="B4" s="118"/>
      <c r="C4" s="118"/>
      <c r="D4" s="119" t="s">
        <v>3</v>
      </c>
      <c r="E4" s="119"/>
      <c r="F4" s="119"/>
      <c r="G4" s="119"/>
      <c r="H4" s="119"/>
      <c r="I4" s="119"/>
      <c r="J4" s="119"/>
      <c r="K4" s="119"/>
      <c r="L4" s="119"/>
      <c r="M4" s="120"/>
      <c r="N4" s="120"/>
      <c r="O4" s="120"/>
    </row>
    <row r="5" spans="1:15" s="2" customFormat="1" ht="13.9" customHeight="1">
      <c r="A5" s="118"/>
      <c r="B5" s="118"/>
      <c r="C5" s="118"/>
      <c r="D5" s="119"/>
      <c r="E5" s="119"/>
      <c r="F5" s="119"/>
      <c r="G5" s="119"/>
      <c r="H5" s="119"/>
      <c r="I5" s="119"/>
      <c r="J5" s="119"/>
      <c r="K5" s="119"/>
      <c r="L5" s="119"/>
      <c r="M5" s="120" t="s">
        <v>4</v>
      </c>
      <c r="N5" s="120"/>
      <c r="O5" s="120"/>
    </row>
    <row r="6" spans="1:15" s="2" customFormat="1" ht="13.9" customHeight="1">
      <c r="A6" s="118"/>
      <c r="B6" s="118"/>
      <c r="C6" s="118"/>
      <c r="D6" s="119"/>
      <c r="E6" s="119"/>
      <c r="F6" s="119"/>
      <c r="G6" s="119"/>
      <c r="H6" s="119"/>
      <c r="I6" s="119"/>
      <c r="J6" s="119"/>
      <c r="K6" s="119"/>
      <c r="L6" s="119"/>
      <c r="M6" s="120"/>
      <c r="N6" s="120"/>
      <c r="O6" s="120"/>
    </row>
    <row r="7" spans="1:15" s="2" customFormat="1" ht="29.85" customHeight="1">
      <c r="A7" s="121"/>
      <c r="B7" s="121"/>
      <c r="C7" s="121"/>
      <c r="D7" s="121"/>
      <c r="E7" s="121"/>
      <c r="F7" s="121"/>
      <c r="G7" s="121"/>
      <c r="H7" s="121"/>
      <c r="I7" s="121"/>
      <c r="J7" s="121"/>
      <c r="K7" s="121"/>
      <c r="L7" s="121"/>
      <c r="M7" s="121"/>
      <c r="N7" s="121"/>
      <c r="O7" s="121"/>
    </row>
    <row r="8" spans="1:15" ht="30" customHeight="1">
      <c r="A8" s="122" t="s">
        <v>5</v>
      </c>
      <c r="B8" s="122"/>
      <c r="C8" s="122"/>
      <c r="D8" s="122"/>
      <c r="E8" s="122"/>
      <c r="F8" s="122"/>
      <c r="G8" s="122"/>
      <c r="H8" s="122"/>
      <c r="I8" s="122"/>
      <c r="J8" s="122"/>
      <c r="K8" s="122"/>
      <c r="L8" s="122"/>
      <c r="M8" s="122"/>
      <c r="N8" s="122"/>
      <c r="O8" s="122"/>
    </row>
    <row r="9" spans="1:15" ht="42" customHeight="1">
      <c r="A9" s="123" t="s">
        <v>6</v>
      </c>
      <c r="B9" s="123"/>
      <c r="C9" s="123"/>
      <c r="D9" s="124" t="s">
        <v>7</v>
      </c>
      <c r="E9" s="124"/>
      <c r="F9" s="124"/>
      <c r="G9" s="124"/>
      <c r="H9" s="124"/>
      <c r="I9" s="124"/>
      <c r="J9" s="123" t="s">
        <v>8</v>
      </c>
      <c r="K9" s="123"/>
      <c r="L9" s="123"/>
      <c r="M9" s="125" t="s">
        <v>9</v>
      </c>
      <c r="N9" s="125"/>
      <c r="O9" s="125"/>
    </row>
    <row r="10" spans="1:15" ht="42" customHeight="1">
      <c r="A10" s="123" t="s">
        <v>10</v>
      </c>
      <c r="B10" s="123"/>
      <c r="C10" s="123"/>
      <c r="D10" s="124" t="s">
        <v>109</v>
      </c>
      <c r="E10" s="124"/>
      <c r="F10" s="124"/>
      <c r="G10" s="124"/>
      <c r="H10" s="124"/>
      <c r="I10" s="124"/>
      <c r="J10" s="123" t="s">
        <v>11</v>
      </c>
      <c r="K10" s="123"/>
      <c r="L10" s="123"/>
      <c r="M10" s="125" t="s">
        <v>12</v>
      </c>
      <c r="N10" s="125"/>
      <c r="O10" s="125"/>
    </row>
    <row r="11" spans="1:15" ht="52.9" customHeight="1">
      <c r="A11" s="123" t="s">
        <v>13</v>
      </c>
      <c r="B11" s="123"/>
      <c r="C11" s="123"/>
      <c r="D11" s="124" t="s">
        <v>14</v>
      </c>
      <c r="E11" s="124"/>
      <c r="F11" s="124"/>
      <c r="G11" s="124"/>
      <c r="H11" s="124"/>
      <c r="I11" s="124"/>
      <c r="J11" s="123" t="s">
        <v>15</v>
      </c>
      <c r="K11" s="123"/>
      <c r="L11" s="123"/>
      <c r="M11" s="125" t="s">
        <v>16</v>
      </c>
      <c r="N11" s="125"/>
      <c r="O11" s="125"/>
    </row>
    <row r="12" spans="1:15" ht="57" customHeight="1">
      <c r="A12" s="123" t="s">
        <v>17</v>
      </c>
      <c r="B12" s="123"/>
      <c r="C12" s="123"/>
      <c r="D12" s="124" t="s">
        <v>18</v>
      </c>
      <c r="E12" s="124"/>
      <c r="F12" s="124"/>
      <c r="G12" s="124"/>
      <c r="H12" s="124"/>
      <c r="I12" s="124"/>
      <c r="J12" s="123" t="s">
        <v>19</v>
      </c>
      <c r="K12" s="123"/>
      <c r="L12" s="123"/>
      <c r="M12" s="125" t="s">
        <v>20</v>
      </c>
      <c r="N12" s="125"/>
      <c r="O12" s="125"/>
    </row>
    <row r="13" spans="1:15" ht="52.9" customHeight="1">
      <c r="A13" s="123" t="s">
        <v>21</v>
      </c>
      <c r="B13" s="123"/>
      <c r="C13" s="123"/>
      <c r="D13" s="124" t="s">
        <v>22</v>
      </c>
      <c r="E13" s="124"/>
      <c r="F13" s="124"/>
      <c r="G13" s="124"/>
      <c r="H13" s="124"/>
      <c r="I13" s="124"/>
      <c r="J13" s="123" t="s">
        <v>23</v>
      </c>
      <c r="K13" s="123"/>
      <c r="L13" s="123"/>
      <c r="M13" s="125" t="s">
        <v>24</v>
      </c>
      <c r="N13" s="125"/>
      <c r="O13" s="125"/>
    </row>
    <row r="14" spans="1:15" ht="63.4" customHeight="1">
      <c r="A14" s="123" t="s">
        <v>25</v>
      </c>
      <c r="B14" s="123"/>
      <c r="C14" s="123"/>
      <c r="D14" s="124" t="s">
        <v>62</v>
      </c>
      <c r="E14" s="124"/>
      <c r="F14" s="124"/>
      <c r="G14" s="124"/>
      <c r="H14" s="124"/>
      <c r="I14" s="124"/>
      <c r="J14" s="123" t="s">
        <v>26</v>
      </c>
      <c r="K14" s="123"/>
      <c r="L14" s="123"/>
      <c r="M14" s="125" t="s">
        <v>27</v>
      </c>
      <c r="N14" s="125"/>
      <c r="O14" s="125"/>
    </row>
    <row r="15" spans="1:15" ht="42.6" customHeight="1">
      <c r="A15" s="123" t="s">
        <v>28</v>
      </c>
      <c r="B15" s="123"/>
      <c r="C15" s="123"/>
      <c r="D15" s="125" t="s">
        <v>99</v>
      </c>
      <c r="E15" s="125"/>
      <c r="F15" s="125"/>
      <c r="G15" s="125"/>
      <c r="H15" s="125"/>
      <c r="I15" s="123" t="s">
        <v>30</v>
      </c>
      <c r="J15" s="123"/>
      <c r="K15" s="123"/>
      <c r="L15" s="127" t="s">
        <v>29</v>
      </c>
      <c r="M15" s="127"/>
      <c r="N15" s="127"/>
      <c r="O15" s="127"/>
    </row>
    <row r="16" spans="1:15" ht="41.25" customHeight="1">
      <c r="A16" s="123"/>
      <c r="B16" s="123"/>
      <c r="C16" s="123"/>
      <c r="D16" s="125" t="s">
        <v>94</v>
      </c>
      <c r="E16" s="125"/>
      <c r="F16" s="125"/>
      <c r="G16" s="125"/>
      <c r="H16" s="125"/>
      <c r="I16" s="123"/>
      <c r="J16" s="123"/>
      <c r="K16" s="123"/>
      <c r="L16" s="127" t="s">
        <v>31</v>
      </c>
      <c r="M16" s="127"/>
      <c r="N16" s="127"/>
      <c r="O16" s="127"/>
    </row>
    <row r="17" spans="1:17" s="4" customFormat="1" ht="6.75" customHeight="1"/>
    <row r="18" spans="1:17" ht="30" customHeight="1">
      <c r="A18" s="122" t="s">
        <v>32</v>
      </c>
      <c r="B18" s="122"/>
      <c r="C18" s="122"/>
      <c r="D18" s="122"/>
      <c r="E18" s="122"/>
      <c r="F18" s="122"/>
      <c r="G18" s="122"/>
      <c r="H18" s="122"/>
      <c r="I18" s="122"/>
      <c r="J18" s="122"/>
      <c r="K18" s="122"/>
      <c r="L18" s="122"/>
      <c r="M18" s="122"/>
      <c r="N18" s="122"/>
      <c r="O18" s="122"/>
    </row>
    <row r="19" spans="1:17" ht="30" customHeight="1">
      <c r="A19" s="3" t="s">
        <v>33</v>
      </c>
      <c r="B19" s="5" t="s">
        <v>34</v>
      </c>
      <c r="C19" s="6" t="s">
        <v>35</v>
      </c>
      <c r="D19" s="3" t="s">
        <v>36</v>
      </c>
      <c r="E19" s="3" t="s">
        <v>37</v>
      </c>
      <c r="F19" s="3" t="s">
        <v>38</v>
      </c>
      <c r="G19" s="3" t="s">
        <v>39</v>
      </c>
      <c r="H19" s="3" t="s">
        <v>40</v>
      </c>
      <c r="I19" s="3" t="s">
        <v>41</v>
      </c>
      <c r="J19" s="3" t="s">
        <v>42</v>
      </c>
      <c r="K19" s="3" t="s">
        <v>43</v>
      </c>
      <c r="L19" s="3" t="s">
        <v>44</v>
      </c>
      <c r="M19" s="3" t="s">
        <v>45</v>
      </c>
      <c r="N19" s="3" t="s">
        <v>46</v>
      </c>
      <c r="O19" s="3" t="s">
        <v>47</v>
      </c>
    </row>
    <row r="20" spans="1:17" ht="33" customHeight="1">
      <c r="A20" s="128">
        <v>2017</v>
      </c>
      <c r="B20" s="8" t="s">
        <v>128</v>
      </c>
      <c r="C20" s="17">
        <v>119694179000</v>
      </c>
      <c r="D20" s="17">
        <v>119694179000</v>
      </c>
      <c r="E20" s="17">
        <v>120180438666</v>
      </c>
      <c r="F20" s="17">
        <v>120180438666</v>
      </c>
      <c r="G20" s="17">
        <v>123211163666</v>
      </c>
      <c r="H20" s="17">
        <v>123211163666</v>
      </c>
      <c r="I20" s="17">
        <v>125529106476</v>
      </c>
      <c r="J20" s="17">
        <v>125679106476</v>
      </c>
      <c r="K20" s="17">
        <v>126329106476</v>
      </c>
      <c r="L20" s="17">
        <v>126389926866</v>
      </c>
      <c r="M20" s="17">
        <v>126389926866</v>
      </c>
      <c r="N20" s="17">
        <v>124678163448</v>
      </c>
      <c r="O20" s="17">
        <f>+N20</f>
        <v>124678163448</v>
      </c>
      <c r="Q20" s="49"/>
    </row>
    <row r="21" spans="1:17" ht="33" customHeight="1">
      <c r="A21" s="129"/>
      <c r="B21" s="10" t="s">
        <v>129</v>
      </c>
      <c r="C21" s="17">
        <v>5787635946</v>
      </c>
      <c r="D21" s="17">
        <v>28745869970</v>
      </c>
      <c r="E21" s="17">
        <v>49419873304</v>
      </c>
      <c r="F21" s="17">
        <v>57487336303</v>
      </c>
      <c r="G21" s="17">
        <v>69092739953</v>
      </c>
      <c r="H21" s="17">
        <v>83592251893</v>
      </c>
      <c r="I21" s="17">
        <v>90446126561</v>
      </c>
      <c r="J21" s="17">
        <v>96603006848</v>
      </c>
      <c r="K21" s="17">
        <v>100148418673</v>
      </c>
      <c r="L21" s="17">
        <v>105253276910</v>
      </c>
      <c r="M21" s="17">
        <v>111809379577</v>
      </c>
      <c r="N21" s="17">
        <v>121827819286</v>
      </c>
      <c r="O21" s="17">
        <f>+N21</f>
        <v>121827819286</v>
      </c>
      <c r="Q21" s="49"/>
    </row>
    <row r="22" spans="1:17" ht="27" customHeight="1">
      <c r="A22" s="130"/>
      <c r="B22" s="11" t="s">
        <v>48</v>
      </c>
      <c r="C22" s="12">
        <f t="shared" ref="C22:O22" si="0">+C21/C20</f>
        <v>4.8353528921402267E-2</v>
      </c>
      <c r="D22" s="12">
        <f t="shared" si="0"/>
        <v>0.24016096864660394</v>
      </c>
      <c r="E22" s="12">
        <f t="shared" si="0"/>
        <v>0.41121395339008088</v>
      </c>
      <c r="F22" s="12">
        <f t="shared" si="0"/>
        <v>0.47834187444402815</v>
      </c>
      <c r="G22" s="12">
        <f t="shared" si="0"/>
        <v>0.56076688099705108</v>
      </c>
      <c r="H22" s="12">
        <f t="shared" si="0"/>
        <v>0.6784470611737855</v>
      </c>
      <c r="I22" s="12">
        <f t="shared" si="0"/>
        <v>0.72051916165190311</v>
      </c>
      <c r="J22" s="12">
        <f t="shared" si="0"/>
        <v>0.76864810354494006</v>
      </c>
      <c r="K22" s="12">
        <f t="shared" si="0"/>
        <v>0.79275807030287349</v>
      </c>
      <c r="L22" s="12">
        <f t="shared" si="0"/>
        <v>0.83276634079858824</v>
      </c>
      <c r="M22" s="12">
        <f t="shared" si="0"/>
        <v>0.88463837545805013</v>
      </c>
      <c r="N22" s="12">
        <f t="shared" si="0"/>
        <v>0.97713838507744133</v>
      </c>
      <c r="O22" s="12">
        <f t="shared" si="0"/>
        <v>0.97713838507744133</v>
      </c>
      <c r="Q22" s="49"/>
    </row>
    <row r="23" spans="1:17" s="13" customFormat="1" ht="12.75" customHeight="1">
      <c r="C23" s="14">
        <v>0.8</v>
      </c>
      <c r="D23" s="14">
        <v>0.8</v>
      </c>
      <c r="E23" s="14">
        <v>0.8</v>
      </c>
      <c r="F23" s="14">
        <v>90630137.959999993</v>
      </c>
      <c r="G23" s="14">
        <v>0.8</v>
      </c>
      <c r="H23" s="14">
        <v>0.8</v>
      </c>
      <c r="I23" s="14">
        <v>0.8</v>
      </c>
      <c r="J23" s="14">
        <v>0.8</v>
      </c>
      <c r="K23" s="14">
        <v>0.8</v>
      </c>
      <c r="L23" s="14">
        <v>0.8</v>
      </c>
      <c r="M23" s="14">
        <v>0.8</v>
      </c>
      <c r="N23" s="14">
        <v>0.8</v>
      </c>
      <c r="O23" s="15"/>
    </row>
    <row r="24" spans="1:17" ht="30" customHeight="1">
      <c r="A24" s="122" t="s">
        <v>49</v>
      </c>
      <c r="B24" s="122"/>
      <c r="C24" s="122"/>
      <c r="D24" s="122"/>
      <c r="E24" s="122"/>
      <c r="F24" s="122"/>
      <c r="G24" s="122"/>
      <c r="H24" s="122"/>
      <c r="I24" s="122"/>
      <c r="J24" s="122"/>
      <c r="K24" s="122"/>
      <c r="L24" s="122"/>
      <c r="M24" s="122"/>
      <c r="N24" s="122"/>
      <c r="O24" s="122"/>
    </row>
    <row r="25" spans="1:17" ht="36.6" customHeight="1">
      <c r="A25" s="18"/>
      <c r="B25" s="19"/>
      <c r="C25" s="19"/>
      <c r="D25" s="19"/>
      <c r="E25" s="19"/>
      <c r="F25" s="19"/>
      <c r="G25" s="20"/>
      <c r="H25" s="20"/>
      <c r="I25" s="20"/>
      <c r="J25" s="32"/>
      <c r="K25" s="20"/>
      <c r="L25" s="20"/>
      <c r="M25" s="20"/>
      <c r="N25" s="20"/>
      <c r="O25" s="21"/>
    </row>
    <row r="26" spans="1:17" ht="36.6" customHeight="1">
      <c r="A26" s="22"/>
      <c r="B26" s="23"/>
      <c r="C26" s="23"/>
      <c r="D26" s="23"/>
      <c r="E26" s="23"/>
      <c r="F26" s="23"/>
      <c r="G26" s="23"/>
      <c r="H26" s="33"/>
      <c r="I26" s="34"/>
      <c r="J26" s="34"/>
      <c r="K26" s="33"/>
      <c r="L26" s="33"/>
      <c r="M26" s="33"/>
      <c r="N26" s="33"/>
      <c r="O26" s="24"/>
    </row>
    <row r="27" spans="1:17" ht="36.6" customHeight="1">
      <c r="A27" s="22"/>
      <c r="B27" s="23"/>
      <c r="C27" s="23"/>
      <c r="D27" s="23"/>
      <c r="E27" s="23"/>
      <c r="F27" s="23"/>
      <c r="G27" s="23"/>
      <c r="H27" s="33"/>
      <c r="I27" s="34"/>
      <c r="J27" s="34"/>
      <c r="K27" s="33"/>
      <c r="L27" s="33"/>
      <c r="M27" s="33"/>
      <c r="N27" s="33"/>
      <c r="O27" s="24"/>
    </row>
    <row r="28" spans="1:17" ht="36.6" customHeight="1">
      <c r="A28" s="22"/>
      <c r="B28" s="23"/>
      <c r="C28" s="23"/>
      <c r="D28" s="23"/>
      <c r="E28" s="23"/>
      <c r="F28" s="23"/>
      <c r="G28" s="23"/>
      <c r="H28" s="33"/>
      <c r="I28" s="34"/>
      <c r="J28" s="34"/>
      <c r="K28" s="33"/>
      <c r="L28" s="33"/>
      <c r="M28" s="33"/>
      <c r="N28" s="33"/>
      <c r="O28" s="24"/>
    </row>
    <row r="29" spans="1:17" ht="36.6" customHeight="1">
      <c r="A29" s="22"/>
      <c r="B29" s="23"/>
      <c r="C29" s="23"/>
      <c r="D29" s="23"/>
      <c r="E29" s="23"/>
      <c r="F29" s="23"/>
      <c r="G29" s="23"/>
      <c r="H29" s="33"/>
      <c r="I29" s="34"/>
      <c r="J29" s="34"/>
      <c r="K29" s="33"/>
      <c r="L29" s="33"/>
      <c r="M29" s="33"/>
      <c r="N29" s="33"/>
      <c r="O29" s="24"/>
    </row>
    <row r="30" spans="1:17" ht="36.6" customHeight="1">
      <c r="A30" s="22"/>
      <c r="B30" s="23"/>
      <c r="C30" s="23"/>
      <c r="D30" s="23"/>
      <c r="E30" s="23"/>
      <c r="F30" s="23"/>
      <c r="G30" s="23"/>
      <c r="H30" s="33"/>
      <c r="I30" s="34"/>
      <c r="J30" s="34"/>
      <c r="K30" s="33"/>
      <c r="L30" s="33"/>
      <c r="M30" s="33"/>
      <c r="N30" s="33"/>
      <c r="O30" s="24"/>
    </row>
    <row r="31" spans="1:17" ht="36.6" customHeight="1">
      <c r="A31" s="22"/>
      <c r="B31" s="23"/>
      <c r="C31" s="23"/>
      <c r="D31" s="23"/>
      <c r="E31" s="23"/>
      <c r="F31" s="23"/>
      <c r="G31" s="23"/>
      <c r="H31" s="33"/>
      <c r="I31" s="34"/>
      <c r="J31" s="34"/>
      <c r="K31" s="33"/>
      <c r="L31" s="33"/>
      <c r="M31" s="33"/>
      <c r="N31" s="33"/>
      <c r="O31" s="24"/>
    </row>
    <row r="32" spans="1:17" ht="36.6" customHeight="1">
      <c r="A32" s="22"/>
      <c r="B32" s="23"/>
      <c r="C32" s="23"/>
      <c r="D32" s="23"/>
      <c r="E32" s="23"/>
      <c r="F32" s="23"/>
      <c r="G32" s="23"/>
      <c r="H32" s="33"/>
      <c r="I32" s="34"/>
      <c r="J32" s="34"/>
      <c r="K32" s="33"/>
      <c r="L32" s="33"/>
      <c r="M32" s="33"/>
      <c r="N32" s="33"/>
      <c r="O32" s="24"/>
    </row>
    <row r="33" spans="1:15" ht="36.6" customHeight="1">
      <c r="A33" s="25"/>
      <c r="B33" s="26"/>
      <c r="C33" s="26"/>
      <c r="D33" s="26"/>
      <c r="E33" s="26"/>
      <c r="F33" s="26"/>
      <c r="G33" s="26"/>
      <c r="H33" s="26"/>
      <c r="I33" s="34"/>
      <c r="J33" s="34"/>
      <c r="K33" s="33"/>
      <c r="L33" s="33"/>
      <c r="M33" s="33"/>
      <c r="N33" s="33"/>
      <c r="O33" s="24"/>
    </row>
    <row r="34" spans="1:15" ht="36.6" customHeight="1">
      <c r="A34" s="25"/>
      <c r="B34" s="26"/>
      <c r="C34" s="26"/>
      <c r="D34" s="26"/>
      <c r="E34" s="26"/>
      <c r="F34" s="26"/>
      <c r="G34" s="26"/>
      <c r="H34" s="26"/>
      <c r="I34" s="34"/>
      <c r="J34" s="34"/>
      <c r="K34" s="33"/>
      <c r="L34" s="33"/>
      <c r="M34" s="33"/>
      <c r="N34" s="33"/>
      <c r="O34" s="24"/>
    </row>
    <row r="35" spans="1:15" ht="14.1" customHeight="1">
      <c r="A35" s="27"/>
      <c r="B35" s="28"/>
      <c r="C35" s="28"/>
      <c r="D35" s="28"/>
      <c r="E35" s="28"/>
      <c r="F35" s="28"/>
      <c r="G35" s="28"/>
      <c r="H35" s="28"/>
      <c r="I35" s="35"/>
      <c r="J35" s="35"/>
      <c r="K35" s="36"/>
      <c r="L35" s="36"/>
      <c r="M35" s="36"/>
      <c r="N35" s="36"/>
      <c r="O35" s="37"/>
    </row>
    <row r="36" spans="1:15" ht="15.95" customHeight="1">
      <c r="A36" s="131" t="s">
        <v>185</v>
      </c>
      <c r="B36" s="131"/>
      <c r="C36" s="131"/>
      <c r="D36" s="131"/>
      <c r="E36" s="131"/>
      <c r="F36" s="131"/>
      <c r="G36" s="131"/>
      <c r="H36" s="131"/>
      <c r="I36" s="131"/>
      <c r="J36" s="131"/>
      <c r="K36" s="132" t="s">
        <v>50</v>
      </c>
      <c r="L36" s="132"/>
      <c r="M36" s="132"/>
      <c r="N36" s="132"/>
      <c r="O36" s="132"/>
    </row>
    <row r="37" spans="1:15" ht="36.75" customHeight="1">
      <c r="A37" s="131"/>
      <c r="B37" s="131"/>
      <c r="C37" s="131"/>
      <c r="D37" s="131"/>
      <c r="E37" s="131"/>
      <c r="F37" s="131"/>
      <c r="G37" s="131"/>
      <c r="H37" s="131"/>
      <c r="I37" s="131"/>
      <c r="J37" s="131"/>
      <c r="K37" s="133" t="s">
        <v>51</v>
      </c>
      <c r="L37" s="133"/>
      <c r="M37" s="133"/>
      <c r="N37" s="133"/>
      <c r="O37" s="7"/>
    </row>
    <row r="38" spans="1:15" ht="36.75" customHeight="1">
      <c r="A38" s="131"/>
      <c r="B38" s="131"/>
      <c r="C38" s="131"/>
      <c r="D38" s="131"/>
      <c r="E38" s="131"/>
      <c r="F38" s="131"/>
      <c r="G38" s="131"/>
      <c r="H38" s="131"/>
      <c r="I38" s="131"/>
      <c r="J38" s="131"/>
      <c r="K38" s="133" t="s">
        <v>52</v>
      </c>
      <c r="L38" s="133"/>
      <c r="M38" s="133"/>
      <c r="N38" s="133"/>
      <c r="O38" s="7"/>
    </row>
    <row r="39" spans="1:15" ht="36.75" customHeight="1">
      <c r="A39" s="131"/>
      <c r="B39" s="131"/>
      <c r="C39" s="131"/>
      <c r="D39" s="131"/>
      <c r="E39" s="131"/>
      <c r="F39" s="131"/>
      <c r="G39" s="131"/>
      <c r="H39" s="131"/>
      <c r="I39" s="131"/>
      <c r="J39" s="131"/>
      <c r="K39" s="133" t="s">
        <v>53</v>
      </c>
      <c r="L39" s="133"/>
      <c r="M39" s="133"/>
      <c r="N39" s="133"/>
      <c r="O39" s="7"/>
    </row>
    <row r="40" spans="1:15" ht="36.75" customHeight="1">
      <c r="A40" s="131"/>
      <c r="B40" s="131"/>
      <c r="C40" s="131"/>
      <c r="D40" s="131"/>
      <c r="E40" s="131"/>
      <c r="F40" s="131"/>
      <c r="G40" s="131"/>
      <c r="H40" s="131"/>
      <c r="I40" s="131"/>
      <c r="J40" s="131"/>
      <c r="K40" s="133" t="s">
        <v>54</v>
      </c>
      <c r="L40" s="133"/>
      <c r="M40" s="133"/>
      <c r="N40" s="133"/>
      <c r="O40" s="7" t="s">
        <v>55</v>
      </c>
    </row>
    <row r="41" spans="1:15" ht="36.75" customHeight="1">
      <c r="A41" s="131"/>
      <c r="B41" s="131"/>
      <c r="C41" s="131"/>
      <c r="D41" s="131"/>
      <c r="E41" s="131"/>
      <c r="F41" s="131"/>
      <c r="G41" s="131"/>
      <c r="H41" s="131"/>
      <c r="I41" s="131"/>
      <c r="J41" s="131"/>
      <c r="K41" s="133" t="s">
        <v>56</v>
      </c>
      <c r="L41" s="133"/>
      <c r="M41" s="133"/>
      <c r="N41" s="133"/>
      <c r="O41" s="7"/>
    </row>
    <row r="42" spans="1:15" ht="36.75" customHeight="1">
      <c r="A42" s="131"/>
      <c r="B42" s="131"/>
      <c r="C42" s="131"/>
      <c r="D42" s="131"/>
      <c r="E42" s="131"/>
      <c r="F42" s="131"/>
      <c r="G42" s="131"/>
      <c r="H42" s="131"/>
      <c r="I42" s="131"/>
      <c r="J42" s="131"/>
      <c r="K42" s="135" t="s">
        <v>57</v>
      </c>
      <c r="L42" s="135"/>
      <c r="M42" s="135"/>
      <c r="N42" s="135"/>
      <c r="O42" s="135"/>
    </row>
    <row r="43" spans="1:15" ht="36.75" customHeight="1">
      <c r="A43" s="131"/>
      <c r="B43" s="131"/>
      <c r="C43" s="131"/>
      <c r="D43" s="131"/>
      <c r="E43" s="131"/>
      <c r="F43" s="131"/>
      <c r="G43" s="131"/>
      <c r="H43" s="131"/>
      <c r="I43" s="131"/>
      <c r="J43" s="131"/>
      <c r="K43" s="127" t="s">
        <v>29</v>
      </c>
      <c r="L43" s="127"/>
      <c r="M43" s="127"/>
      <c r="N43" s="127"/>
      <c r="O43" s="127"/>
    </row>
    <row r="44" spans="1:15" ht="36.75" customHeight="1">
      <c r="A44" s="131"/>
      <c r="B44" s="131"/>
      <c r="C44" s="131"/>
      <c r="D44" s="131"/>
      <c r="E44" s="131"/>
      <c r="F44" s="131"/>
      <c r="G44" s="131"/>
      <c r="H44" s="131"/>
      <c r="I44" s="131"/>
      <c r="J44" s="131"/>
      <c r="K44" s="127" t="s">
        <v>31</v>
      </c>
      <c r="L44" s="127"/>
      <c r="M44" s="127"/>
      <c r="N44" s="127"/>
      <c r="O44" s="127"/>
    </row>
    <row r="45" spans="1:15" ht="36.75" customHeight="1">
      <c r="A45" s="131"/>
      <c r="B45" s="131"/>
      <c r="C45" s="131"/>
      <c r="D45" s="131"/>
      <c r="E45" s="131"/>
      <c r="F45" s="131"/>
      <c r="G45" s="131"/>
      <c r="H45" s="131"/>
      <c r="I45" s="131"/>
      <c r="J45" s="131"/>
      <c r="K45" s="134" t="s">
        <v>58</v>
      </c>
      <c r="L45" s="134"/>
      <c r="M45" s="16">
        <v>31</v>
      </c>
      <c r="N45" s="16">
        <v>12</v>
      </c>
      <c r="O45" s="16">
        <v>2017</v>
      </c>
    </row>
    <row r="46" spans="1:15" ht="36.75" customHeight="1">
      <c r="A46" s="131"/>
      <c r="B46" s="131"/>
      <c r="C46" s="131"/>
      <c r="D46" s="131"/>
      <c r="E46" s="131"/>
      <c r="F46" s="131"/>
      <c r="G46" s="131"/>
      <c r="H46" s="131"/>
      <c r="I46" s="131"/>
      <c r="J46" s="131"/>
      <c r="K46" s="134" t="s">
        <v>59</v>
      </c>
      <c r="L46" s="134"/>
      <c r="M46" s="16">
        <v>1</v>
      </c>
      <c r="N46" s="16">
        <v>2</v>
      </c>
      <c r="O46" s="16">
        <v>2018</v>
      </c>
    </row>
    <row r="47" spans="1:15" ht="16.149999999999999" customHeight="1">
      <c r="A47" s="131"/>
      <c r="B47" s="131"/>
      <c r="C47" s="131"/>
      <c r="D47" s="131"/>
      <c r="E47" s="131"/>
      <c r="F47" s="131"/>
      <c r="G47" s="131"/>
      <c r="H47" s="131"/>
      <c r="I47" s="131"/>
      <c r="J47" s="131"/>
      <c r="K47" s="126" t="s">
        <v>60</v>
      </c>
      <c r="L47" s="126"/>
      <c r="M47" s="127" t="s">
        <v>61</v>
      </c>
      <c r="N47" s="127"/>
      <c r="O47" s="127"/>
    </row>
    <row r="52" spans="2:2">
      <c r="B52" s="47" t="s">
        <v>100</v>
      </c>
    </row>
    <row r="53" spans="2:2">
      <c r="B53" s="47" t="s">
        <v>101</v>
      </c>
    </row>
    <row r="54" spans="2:2">
      <c r="B54" s="47" t="s">
        <v>102</v>
      </c>
    </row>
    <row r="55" spans="2:2">
      <c r="B55" s="47" t="s">
        <v>103</v>
      </c>
    </row>
    <row r="56" spans="2:2">
      <c r="B56" s="47" t="s">
        <v>104</v>
      </c>
    </row>
    <row r="57" spans="2:2">
      <c r="B57" s="47" t="s">
        <v>105</v>
      </c>
    </row>
    <row r="58" spans="2:2">
      <c r="B58" s="47" t="s">
        <v>106</v>
      </c>
    </row>
    <row r="59" spans="2:2">
      <c r="B59" s="47" t="s">
        <v>107</v>
      </c>
    </row>
    <row r="60" spans="2:2">
      <c r="B60" s="47" t="s">
        <v>108</v>
      </c>
    </row>
    <row r="61" spans="2:2">
      <c r="B61" s="47" t="s">
        <v>109</v>
      </c>
    </row>
  </sheetData>
  <sheetProtection selectLockedCells="1" selectUnlockedCells="1"/>
  <mergeCells count="55">
    <mergeCell ref="K46:L46"/>
    <mergeCell ref="K41:N41"/>
    <mergeCell ref="K42:O42"/>
    <mergeCell ref="K43:O43"/>
    <mergeCell ref="K44:O44"/>
    <mergeCell ref="K45:L45"/>
    <mergeCell ref="K36:O36"/>
    <mergeCell ref="K37:N37"/>
    <mergeCell ref="K38:N38"/>
    <mergeCell ref="K39:N39"/>
    <mergeCell ref="K40:N40"/>
    <mergeCell ref="K47:L47"/>
    <mergeCell ref="A14:C14"/>
    <mergeCell ref="D14:I14"/>
    <mergeCell ref="J14:L14"/>
    <mergeCell ref="M14:O14"/>
    <mergeCell ref="A15:C16"/>
    <mergeCell ref="D15:H15"/>
    <mergeCell ref="I15:K16"/>
    <mergeCell ref="L15:O15"/>
    <mergeCell ref="D16:H16"/>
    <mergeCell ref="L16:O16"/>
    <mergeCell ref="M47:O47"/>
    <mergeCell ref="A18:O18"/>
    <mergeCell ref="A20:A22"/>
    <mergeCell ref="A24:O24"/>
    <mergeCell ref="A36:J47"/>
    <mergeCell ref="A12:C12"/>
    <mergeCell ref="D12:I12"/>
    <mergeCell ref="J12:L12"/>
    <mergeCell ref="M12:O12"/>
    <mergeCell ref="A13:C13"/>
    <mergeCell ref="D13:I13"/>
    <mergeCell ref="J13:L13"/>
    <mergeCell ref="M13:O13"/>
    <mergeCell ref="A10:C10"/>
    <mergeCell ref="D10:I10"/>
    <mergeCell ref="J10:L10"/>
    <mergeCell ref="M10:O10"/>
    <mergeCell ref="A11:C11"/>
    <mergeCell ref="D11:I11"/>
    <mergeCell ref="J11:L11"/>
    <mergeCell ref="M11:O11"/>
    <mergeCell ref="A7:O7"/>
    <mergeCell ref="A8:O8"/>
    <mergeCell ref="A9:C9"/>
    <mergeCell ref="D9:I9"/>
    <mergeCell ref="J9:L9"/>
    <mergeCell ref="M9:O9"/>
    <mergeCell ref="A1:C6"/>
    <mergeCell ref="D1:L3"/>
    <mergeCell ref="M1:O2"/>
    <mergeCell ref="M3:O4"/>
    <mergeCell ref="D4:L6"/>
    <mergeCell ref="M5:O6"/>
  </mergeCells>
  <dataValidations count="6">
    <dataValidation operator="equal" allowBlank="1" showErrorMessage="1" errorTitle="Seleccionar un valor de la lista" sqref="F21:M21">
      <formula1>0</formula1>
      <formula2>0</formula2>
    </dataValidation>
    <dataValidation type="list" operator="equal" allowBlank="1" showErrorMessage="1" sqref="M9">
      <formula1>"EFICACIA,EFICIENCIA,EFECTIVIDAD"</formula1>
      <formula2>0</formula2>
    </dataValidation>
    <dataValidation type="list" operator="equal" allowBlank="1" showErrorMessage="1" sqref="M10">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12">
      <formula1>"MENSUAL,BIMENSUAL,TRIMESTRAL,SEMESTRAL,ANUAL"</formula1>
      <formula2>0</formula2>
    </dataValidation>
    <dataValidation type="list" operator="equal" allowBlank="1" showErrorMessage="1" sqref="D10:I10">
      <formula1>$B$52:$B$61</formula1>
    </dataValidation>
  </dataValidations>
  <pageMargins left="0.78749999999999998" right="0.78749999999999998" top="1.0249999999999999" bottom="1.0249999999999999" header="0.78749999999999998" footer="0.78749999999999998"/>
  <pageSetup firstPageNumber="0" orientation="portrait" horizontalDpi="300" verticalDpi="300" r:id="rId1"/>
  <headerFooter alignWithMargins="0">
    <oddHeader>&amp;C&amp;A</oddHeader>
    <oddFooter>&amp;CPágina &amp;P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
  <sheetViews>
    <sheetView zoomScale="75" zoomScaleNormal="75" workbookViewId="0">
      <selection sqref="A1:C6"/>
    </sheetView>
  </sheetViews>
  <sheetFormatPr baseColWidth="10" defaultColWidth="10.85546875" defaultRowHeight="12.75"/>
  <cols>
    <col min="1" max="1" width="10.140625" style="1" customWidth="1"/>
    <col min="2" max="2" width="16.140625" style="1" customWidth="1"/>
    <col min="3" max="10" width="14.85546875" style="1" customWidth="1"/>
    <col min="11" max="11" width="16.140625" style="1" customWidth="1"/>
    <col min="12" max="12" width="14.85546875" style="1" customWidth="1"/>
    <col min="13" max="14" width="17.28515625" style="1" customWidth="1"/>
    <col min="15" max="15" width="20.140625" style="1" customWidth="1"/>
    <col min="16" max="16" width="2.5703125" style="1" customWidth="1"/>
    <col min="17" max="16384" width="10.85546875" style="1"/>
  </cols>
  <sheetData>
    <row r="1" spans="1:16" s="2" customFormat="1" ht="12.75" customHeight="1">
      <c r="A1" s="118"/>
      <c r="B1" s="118"/>
      <c r="C1" s="118"/>
      <c r="D1" s="119" t="s">
        <v>0</v>
      </c>
      <c r="E1" s="119"/>
      <c r="F1" s="119"/>
      <c r="G1" s="119"/>
      <c r="H1" s="119"/>
      <c r="I1" s="119"/>
      <c r="J1" s="119"/>
      <c r="K1" s="119"/>
      <c r="L1" s="119"/>
      <c r="M1" s="120" t="s">
        <v>1</v>
      </c>
      <c r="N1" s="120"/>
      <c r="O1" s="120"/>
    </row>
    <row r="2" spans="1:16" s="2" customFormat="1" ht="12.75" customHeight="1">
      <c r="A2" s="118"/>
      <c r="B2" s="118"/>
      <c r="C2" s="118"/>
      <c r="D2" s="119"/>
      <c r="E2" s="119"/>
      <c r="F2" s="119"/>
      <c r="G2" s="119"/>
      <c r="H2" s="119"/>
      <c r="I2" s="119"/>
      <c r="J2" s="119"/>
      <c r="K2" s="119"/>
      <c r="L2" s="119"/>
      <c r="M2" s="120"/>
      <c r="N2" s="120"/>
      <c r="O2" s="120"/>
    </row>
    <row r="3" spans="1:16" s="2" customFormat="1" ht="12.75" customHeight="1">
      <c r="A3" s="118"/>
      <c r="B3" s="118"/>
      <c r="C3" s="118"/>
      <c r="D3" s="119"/>
      <c r="E3" s="119"/>
      <c r="F3" s="119"/>
      <c r="G3" s="119"/>
      <c r="H3" s="119"/>
      <c r="I3" s="119"/>
      <c r="J3" s="119"/>
      <c r="K3" s="119"/>
      <c r="L3" s="119"/>
      <c r="M3" s="120" t="s">
        <v>2</v>
      </c>
      <c r="N3" s="120"/>
      <c r="O3" s="120"/>
    </row>
    <row r="4" spans="1:16" s="2" customFormat="1" ht="12.75" customHeight="1">
      <c r="A4" s="118"/>
      <c r="B4" s="118"/>
      <c r="C4" s="118"/>
      <c r="D4" s="119" t="s">
        <v>3</v>
      </c>
      <c r="E4" s="119"/>
      <c r="F4" s="119"/>
      <c r="G4" s="119"/>
      <c r="H4" s="119"/>
      <c r="I4" s="119"/>
      <c r="J4" s="119"/>
      <c r="K4" s="119"/>
      <c r="L4" s="119"/>
      <c r="M4" s="120"/>
      <c r="N4" s="120"/>
      <c r="O4" s="120"/>
    </row>
    <row r="5" spans="1:16" s="2" customFormat="1" ht="12.75" customHeight="1">
      <c r="A5" s="118"/>
      <c r="B5" s="118"/>
      <c r="C5" s="118"/>
      <c r="D5" s="119"/>
      <c r="E5" s="119"/>
      <c r="F5" s="119"/>
      <c r="G5" s="119"/>
      <c r="H5" s="119"/>
      <c r="I5" s="119"/>
      <c r="J5" s="119"/>
      <c r="K5" s="119"/>
      <c r="L5" s="119"/>
      <c r="M5" s="120" t="s">
        <v>4</v>
      </c>
      <c r="N5" s="120"/>
      <c r="O5" s="120"/>
      <c r="P5" s="1"/>
    </row>
    <row r="6" spans="1:16" s="2" customFormat="1" ht="30.75" customHeight="1">
      <c r="A6" s="118"/>
      <c r="B6" s="118"/>
      <c r="C6" s="118"/>
      <c r="D6" s="119"/>
      <c r="E6" s="119"/>
      <c r="F6" s="119"/>
      <c r="G6" s="119"/>
      <c r="H6" s="119"/>
      <c r="I6" s="119"/>
      <c r="J6" s="119"/>
      <c r="K6" s="119"/>
      <c r="L6" s="119"/>
      <c r="M6" s="120"/>
      <c r="N6" s="120"/>
      <c r="O6" s="120"/>
      <c r="P6" s="1"/>
    </row>
    <row r="7" spans="1:16" s="2" customFormat="1" ht="19.5" customHeight="1">
      <c r="A7" s="121"/>
      <c r="B7" s="121"/>
      <c r="C7" s="121"/>
      <c r="D7" s="121"/>
      <c r="E7" s="121"/>
      <c r="F7" s="121"/>
      <c r="G7" s="121"/>
      <c r="H7" s="121"/>
      <c r="I7" s="121"/>
      <c r="J7" s="121"/>
      <c r="K7" s="121"/>
      <c r="L7" s="121"/>
      <c r="M7" s="121"/>
      <c r="N7" s="121"/>
      <c r="O7" s="121"/>
      <c r="P7" s="1"/>
    </row>
    <row r="8" spans="1:16" s="2" customFormat="1"/>
    <row r="9" spans="1:16" ht="30" customHeight="1">
      <c r="A9" s="122" t="s">
        <v>5</v>
      </c>
      <c r="B9" s="122"/>
      <c r="C9" s="122"/>
      <c r="D9" s="122"/>
      <c r="E9" s="122"/>
      <c r="F9" s="122"/>
      <c r="G9" s="122"/>
      <c r="H9" s="122"/>
      <c r="I9" s="122"/>
      <c r="J9" s="122"/>
      <c r="K9" s="122"/>
      <c r="L9" s="122"/>
      <c r="M9" s="122"/>
      <c r="N9" s="122"/>
      <c r="O9" s="122"/>
    </row>
    <row r="10" spans="1:16" ht="42" customHeight="1">
      <c r="A10" s="123" t="s">
        <v>6</v>
      </c>
      <c r="B10" s="123"/>
      <c r="C10" s="123"/>
      <c r="D10" s="124" t="s">
        <v>63</v>
      </c>
      <c r="E10" s="124"/>
      <c r="F10" s="124"/>
      <c r="G10" s="124"/>
      <c r="H10" s="124"/>
      <c r="I10" s="124"/>
      <c r="J10" s="123" t="s">
        <v>8</v>
      </c>
      <c r="K10" s="123"/>
      <c r="L10" s="123"/>
      <c r="M10" s="125" t="s">
        <v>64</v>
      </c>
      <c r="N10" s="125"/>
      <c r="O10" s="125"/>
    </row>
    <row r="11" spans="1:16" ht="42" customHeight="1">
      <c r="A11" s="123" t="s">
        <v>10</v>
      </c>
      <c r="B11" s="123"/>
      <c r="C11" s="123"/>
      <c r="D11" s="124" t="s">
        <v>109</v>
      </c>
      <c r="E11" s="124"/>
      <c r="F11" s="124"/>
      <c r="G11" s="124"/>
      <c r="H11" s="124"/>
      <c r="I11" s="124"/>
      <c r="J11" s="123" t="s">
        <v>11</v>
      </c>
      <c r="K11" s="123"/>
      <c r="L11" s="123"/>
      <c r="M11" s="125" t="s">
        <v>65</v>
      </c>
      <c r="N11" s="125"/>
      <c r="O11" s="125"/>
    </row>
    <row r="12" spans="1:16" ht="52.9" customHeight="1">
      <c r="A12" s="123" t="s">
        <v>13</v>
      </c>
      <c r="B12" s="123"/>
      <c r="C12" s="123"/>
      <c r="D12" s="124" t="s">
        <v>66</v>
      </c>
      <c r="E12" s="124"/>
      <c r="F12" s="124"/>
      <c r="G12" s="124"/>
      <c r="H12" s="124"/>
      <c r="I12" s="124"/>
      <c r="J12" s="123" t="s">
        <v>15</v>
      </c>
      <c r="K12" s="123"/>
      <c r="L12" s="123"/>
      <c r="M12" s="125" t="s">
        <v>16</v>
      </c>
      <c r="N12" s="125"/>
      <c r="O12" s="125"/>
    </row>
    <row r="13" spans="1:16" ht="57" customHeight="1">
      <c r="A13" s="123" t="s">
        <v>17</v>
      </c>
      <c r="B13" s="123"/>
      <c r="C13" s="123"/>
      <c r="D13" s="124" t="s">
        <v>67</v>
      </c>
      <c r="E13" s="124"/>
      <c r="F13" s="124"/>
      <c r="G13" s="124"/>
      <c r="H13" s="124"/>
      <c r="I13" s="124"/>
      <c r="J13" s="123" t="s">
        <v>19</v>
      </c>
      <c r="K13" s="123"/>
      <c r="L13" s="123"/>
      <c r="M13" s="125" t="s">
        <v>20</v>
      </c>
      <c r="N13" s="125"/>
      <c r="O13" s="125"/>
    </row>
    <row r="14" spans="1:16" ht="66.599999999999994" customHeight="1">
      <c r="A14" s="123" t="s">
        <v>21</v>
      </c>
      <c r="B14" s="123"/>
      <c r="C14" s="123"/>
      <c r="D14" s="124" t="s">
        <v>22</v>
      </c>
      <c r="E14" s="124"/>
      <c r="F14" s="124"/>
      <c r="G14" s="124"/>
      <c r="H14" s="124"/>
      <c r="I14" s="124"/>
      <c r="J14" s="123" t="s">
        <v>23</v>
      </c>
      <c r="K14" s="123"/>
      <c r="L14" s="123"/>
      <c r="M14" s="125"/>
      <c r="N14" s="125"/>
      <c r="O14" s="125"/>
    </row>
    <row r="15" spans="1:16" ht="47.1" customHeight="1">
      <c r="A15" s="123" t="s">
        <v>28</v>
      </c>
      <c r="B15" s="123"/>
      <c r="C15" s="123"/>
      <c r="D15" s="125" t="s">
        <v>99</v>
      </c>
      <c r="E15" s="125"/>
      <c r="F15" s="125"/>
      <c r="G15" s="125"/>
      <c r="H15" s="125"/>
      <c r="I15" s="123" t="s">
        <v>30</v>
      </c>
      <c r="J15" s="123"/>
      <c r="K15" s="123"/>
      <c r="L15" s="127" t="s">
        <v>29</v>
      </c>
      <c r="M15" s="127"/>
      <c r="N15" s="127"/>
      <c r="O15" s="127"/>
    </row>
    <row r="16" spans="1:16" ht="41.25" customHeight="1">
      <c r="A16" s="123"/>
      <c r="B16" s="123"/>
      <c r="C16" s="123"/>
      <c r="D16" s="125" t="s">
        <v>94</v>
      </c>
      <c r="E16" s="125"/>
      <c r="F16" s="125"/>
      <c r="G16" s="125"/>
      <c r="H16" s="125"/>
      <c r="I16" s="123"/>
      <c r="J16" s="123"/>
      <c r="K16" s="123"/>
      <c r="L16" s="127" t="s">
        <v>31</v>
      </c>
      <c r="M16" s="127"/>
      <c r="N16" s="127"/>
      <c r="O16" s="127"/>
    </row>
    <row r="17" spans="1:15" s="4" customFormat="1" ht="6.75" customHeight="1"/>
    <row r="18" spans="1:15" ht="30" customHeight="1">
      <c r="A18" s="122" t="s">
        <v>32</v>
      </c>
      <c r="B18" s="122"/>
      <c r="C18" s="122"/>
      <c r="D18" s="122"/>
      <c r="E18" s="122"/>
      <c r="F18" s="122"/>
      <c r="G18" s="122"/>
      <c r="H18" s="122"/>
      <c r="I18" s="122"/>
      <c r="J18" s="122"/>
      <c r="K18" s="122"/>
      <c r="L18" s="122"/>
      <c r="M18" s="122"/>
      <c r="N18" s="122"/>
      <c r="O18" s="122"/>
    </row>
    <row r="19" spans="1:15" ht="30" customHeight="1">
      <c r="A19" s="3" t="s">
        <v>33</v>
      </c>
      <c r="B19" s="5" t="s">
        <v>34</v>
      </c>
      <c r="C19" s="6" t="s">
        <v>35</v>
      </c>
      <c r="D19" s="3" t="s">
        <v>36</v>
      </c>
      <c r="E19" s="3" t="s">
        <v>37</v>
      </c>
      <c r="F19" s="3" t="s">
        <v>38</v>
      </c>
      <c r="G19" s="3" t="s">
        <v>39</v>
      </c>
      <c r="H19" s="3" t="s">
        <v>40</v>
      </c>
      <c r="I19" s="3" t="s">
        <v>41</v>
      </c>
      <c r="J19" s="3" t="s">
        <v>42</v>
      </c>
      <c r="K19" s="3" t="s">
        <v>43</v>
      </c>
      <c r="L19" s="3" t="s">
        <v>44</v>
      </c>
      <c r="M19" s="3" t="s">
        <v>45</v>
      </c>
      <c r="N19" s="3" t="s">
        <v>46</v>
      </c>
      <c r="O19" s="3" t="s">
        <v>47</v>
      </c>
    </row>
    <row r="20" spans="1:15" ht="33" customHeight="1">
      <c r="A20" s="136">
        <v>2017</v>
      </c>
      <c r="B20" s="29" t="s">
        <v>132</v>
      </c>
      <c r="C20" s="17">
        <v>235546291</v>
      </c>
      <c r="D20" s="17">
        <v>455067050</v>
      </c>
      <c r="E20" s="17">
        <v>1429326372</v>
      </c>
      <c r="F20" s="17">
        <v>3728582179</v>
      </c>
      <c r="G20" s="17">
        <v>4756314074</v>
      </c>
      <c r="H20" s="17">
        <v>7665438654</v>
      </c>
      <c r="I20" s="17">
        <v>8180751312</v>
      </c>
      <c r="J20" s="17">
        <v>9873959283</v>
      </c>
      <c r="K20" s="59">
        <v>10667303774</v>
      </c>
      <c r="L20" s="59">
        <v>11573526905</v>
      </c>
      <c r="M20" s="31">
        <v>13476034114</v>
      </c>
      <c r="N20" s="31">
        <v>15010756921</v>
      </c>
      <c r="O20" s="17">
        <f>+N20</f>
        <v>15010756921</v>
      </c>
    </row>
    <row r="21" spans="1:15" ht="33" customHeight="1">
      <c r="A21" s="136"/>
      <c r="B21" s="30" t="s">
        <v>131</v>
      </c>
      <c r="C21" s="38">
        <v>11000000000</v>
      </c>
      <c r="D21" s="38">
        <v>11000000000</v>
      </c>
      <c r="E21" s="38">
        <v>11486259666</v>
      </c>
      <c r="F21" s="38">
        <v>11486259666</v>
      </c>
      <c r="G21" s="38">
        <v>14516984666</v>
      </c>
      <c r="H21" s="38">
        <v>14516984666</v>
      </c>
      <c r="I21" s="38">
        <v>14834927476</v>
      </c>
      <c r="J21" s="38">
        <v>14984927476</v>
      </c>
      <c r="K21" s="38">
        <v>15634927476</v>
      </c>
      <c r="L21" s="38">
        <v>15695747866</v>
      </c>
      <c r="M21" s="38">
        <v>15695747866</v>
      </c>
      <c r="N21" s="38">
        <v>14325747866</v>
      </c>
      <c r="O21" s="17">
        <f>+N21</f>
        <v>14325747866</v>
      </c>
    </row>
    <row r="22" spans="1:15" ht="27" customHeight="1">
      <c r="A22" s="136"/>
      <c r="B22" s="11" t="s">
        <v>68</v>
      </c>
      <c r="C22" s="12">
        <f>+'GFI-02 Ingresos Propios 2017'!C20/'GFI-02 Ingresos Propios 2017'!C21</f>
        <v>2.1413299181818182E-2</v>
      </c>
      <c r="D22" s="12">
        <f>+'GFI-02 Ingresos Propios 2017'!D20/'GFI-02 Ingresos Propios 2017'!D21</f>
        <v>4.1369731818181821E-2</v>
      </c>
      <c r="E22" s="12">
        <f>+'GFI-02 Ingresos Propios 2017'!E20/'GFI-02 Ingresos Propios 2017'!E21</f>
        <v>0.12443792962742167</v>
      </c>
      <c r="F22" s="12">
        <f>+'GFI-02 Ingresos Propios 2017'!F20/'GFI-02 Ingresos Propios 2017'!F21</f>
        <v>0.3246123879679319</v>
      </c>
      <c r="G22" s="12">
        <f>+'GFI-02 Ingresos Propios 2017'!G20/'GFI-02 Ingresos Propios 2017'!G21</f>
        <v>0.32763787958939489</v>
      </c>
      <c r="H22" s="12">
        <f>+'GFI-02 Ingresos Propios 2017'!H20/'GFI-02 Ingresos Propios 2017'!H21</f>
        <v>0.52803242755729451</v>
      </c>
      <c r="I22" s="12">
        <f>+'GFI-02 Ingresos Propios 2017'!I20/'GFI-02 Ingresos Propios 2017'!I21</f>
        <v>0.55145205969054112</v>
      </c>
      <c r="J22" s="12">
        <f>+'GFI-02 Ingresos Propios 2017'!J20/'GFI-02 Ingresos Propios 2017'!J21</f>
        <v>0.65892606412771937</v>
      </c>
      <c r="K22" s="12">
        <f>+'GFI-02 Ingresos Propios 2017'!K20/'GFI-02 Ingresos Propios 2017'!K21</f>
        <v>0.68227395300519145</v>
      </c>
      <c r="L22" s="12">
        <f>+'GFI-02 Ingresos Propios 2017'!L20/'GFI-02 Ingresos Propios 2017'!L21</f>
        <v>0.73736702473862226</v>
      </c>
      <c r="M22" s="12">
        <f>+'GFI-02 Ingresos Propios 2017'!M20/'GFI-02 Ingresos Propios 2017'!M21</f>
        <v>0.85857865640105457</v>
      </c>
      <c r="N22" s="12">
        <f>+'GFI-02 Ingresos Propios 2017'!N20/'GFI-02 Ingresos Propios 2017'!N21</f>
        <v>1.0478166348736155</v>
      </c>
      <c r="O22" s="12">
        <f>+'GFI-02 Ingresos Propios 2017'!O20/'GFI-02 Ingresos Propios 2017'!O21</f>
        <v>1.0478166348736155</v>
      </c>
    </row>
    <row r="23" spans="1:15" s="13" customFormat="1" ht="12.75" customHeight="1">
      <c r="C23" s="14">
        <v>0.8</v>
      </c>
      <c r="D23" s="14">
        <v>0.8</v>
      </c>
      <c r="E23" s="14">
        <v>0.8</v>
      </c>
      <c r="F23" s="14">
        <v>0.8</v>
      </c>
      <c r="G23" s="14">
        <v>0.8</v>
      </c>
      <c r="H23" s="14">
        <v>0.8</v>
      </c>
      <c r="I23" s="14">
        <v>0.8</v>
      </c>
      <c r="J23" s="14">
        <v>0.8</v>
      </c>
      <c r="K23" s="14">
        <v>0.8</v>
      </c>
      <c r="L23" s="14">
        <v>0.8</v>
      </c>
      <c r="M23" s="14">
        <v>0.8</v>
      </c>
      <c r="N23" s="14">
        <v>0.8</v>
      </c>
      <c r="O23" s="15"/>
    </row>
    <row r="24" spans="1:15" ht="30" customHeight="1">
      <c r="A24" s="122" t="s">
        <v>49</v>
      </c>
      <c r="B24" s="122"/>
      <c r="C24" s="122"/>
      <c r="D24" s="122"/>
      <c r="E24" s="122"/>
      <c r="F24" s="122"/>
      <c r="G24" s="122"/>
      <c r="H24" s="122"/>
      <c r="I24" s="122"/>
      <c r="J24" s="122"/>
      <c r="K24" s="137" t="s">
        <v>50</v>
      </c>
      <c r="L24" s="137"/>
      <c r="M24" s="137"/>
      <c r="N24" s="137"/>
      <c r="O24" s="137"/>
    </row>
    <row r="25" spans="1:15" ht="37.35" customHeight="1">
      <c r="A25" s="138"/>
      <c r="B25" s="138"/>
      <c r="C25" s="138"/>
      <c r="D25" s="138"/>
      <c r="E25" s="138"/>
      <c r="F25" s="138"/>
      <c r="G25" s="138"/>
      <c r="H25" s="139" t="s">
        <v>136</v>
      </c>
      <c r="I25" s="139"/>
      <c r="J25" s="139"/>
      <c r="K25" s="133" t="s">
        <v>51</v>
      </c>
      <c r="L25" s="133"/>
      <c r="M25" s="133"/>
      <c r="N25" s="133"/>
      <c r="O25" s="7"/>
    </row>
    <row r="26" spans="1:15" ht="37.35" customHeight="1">
      <c r="A26" s="138"/>
      <c r="B26" s="138"/>
      <c r="C26" s="138"/>
      <c r="D26" s="138"/>
      <c r="E26" s="138"/>
      <c r="F26" s="138"/>
      <c r="G26" s="138"/>
      <c r="H26" s="139"/>
      <c r="I26" s="139"/>
      <c r="J26" s="139"/>
      <c r="K26" s="133" t="s">
        <v>52</v>
      </c>
      <c r="L26" s="133"/>
      <c r="M26" s="133"/>
      <c r="N26" s="133"/>
      <c r="O26" s="7"/>
    </row>
    <row r="27" spans="1:15" ht="37.35" customHeight="1">
      <c r="A27" s="138"/>
      <c r="B27" s="138"/>
      <c r="C27" s="138"/>
      <c r="D27" s="138"/>
      <c r="E27" s="138"/>
      <c r="F27" s="138"/>
      <c r="G27" s="138"/>
      <c r="H27" s="139"/>
      <c r="I27" s="139"/>
      <c r="J27" s="139"/>
      <c r="K27" s="133" t="s">
        <v>53</v>
      </c>
      <c r="L27" s="133"/>
      <c r="M27" s="133"/>
      <c r="N27" s="133"/>
      <c r="O27" s="7"/>
    </row>
    <row r="28" spans="1:15" ht="37.35" customHeight="1">
      <c r="A28" s="138"/>
      <c r="B28" s="138"/>
      <c r="C28" s="138"/>
      <c r="D28" s="138"/>
      <c r="E28" s="138"/>
      <c r="F28" s="138"/>
      <c r="G28" s="138"/>
      <c r="H28" s="139"/>
      <c r="I28" s="139"/>
      <c r="J28" s="139"/>
      <c r="K28" s="133" t="s">
        <v>54</v>
      </c>
      <c r="L28" s="133"/>
      <c r="M28" s="133"/>
      <c r="N28" s="133"/>
      <c r="O28" s="7" t="s">
        <v>55</v>
      </c>
    </row>
    <row r="29" spans="1:15" ht="37.35" customHeight="1">
      <c r="A29" s="138"/>
      <c r="B29" s="138"/>
      <c r="C29" s="138"/>
      <c r="D29" s="138"/>
      <c r="E29" s="138"/>
      <c r="F29" s="138"/>
      <c r="G29" s="138"/>
      <c r="H29" s="139"/>
      <c r="I29" s="139"/>
      <c r="J29" s="139"/>
      <c r="K29" s="133" t="s">
        <v>56</v>
      </c>
      <c r="L29" s="133"/>
      <c r="M29" s="133"/>
      <c r="N29" s="127"/>
      <c r="O29" s="127"/>
    </row>
    <row r="30" spans="1:15" ht="24.95" customHeight="1">
      <c r="A30" s="138"/>
      <c r="B30" s="138"/>
      <c r="C30" s="138"/>
      <c r="D30" s="138"/>
      <c r="E30" s="138"/>
      <c r="F30" s="138"/>
      <c r="G30" s="138"/>
      <c r="H30" s="139"/>
      <c r="I30" s="139"/>
      <c r="J30" s="139"/>
      <c r="K30" s="135" t="s">
        <v>57</v>
      </c>
      <c r="L30" s="135"/>
      <c r="M30" s="135"/>
      <c r="N30" s="135"/>
      <c r="O30" s="135"/>
    </row>
    <row r="31" spans="1:15" ht="33.6" customHeight="1">
      <c r="A31" s="138"/>
      <c r="B31" s="138"/>
      <c r="C31" s="138"/>
      <c r="D31" s="138"/>
      <c r="E31" s="138"/>
      <c r="F31" s="138"/>
      <c r="G31" s="138"/>
      <c r="H31" s="139"/>
      <c r="I31" s="139"/>
      <c r="J31" s="139"/>
      <c r="K31" s="127" t="s">
        <v>29</v>
      </c>
      <c r="L31" s="127"/>
      <c r="M31" s="127"/>
      <c r="N31" s="127"/>
      <c r="O31" s="127"/>
    </row>
    <row r="32" spans="1:15" ht="39" customHeight="1">
      <c r="A32" s="138"/>
      <c r="B32" s="138"/>
      <c r="C32" s="138"/>
      <c r="D32" s="138"/>
      <c r="E32" s="138"/>
      <c r="F32" s="138"/>
      <c r="G32" s="138"/>
      <c r="H32" s="139"/>
      <c r="I32" s="139"/>
      <c r="J32" s="139"/>
      <c r="K32" s="127" t="s">
        <v>31</v>
      </c>
      <c r="L32" s="127"/>
      <c r="M32" s="127"/>
      <c r="N32" s="127"/>
      <c r="O32" s="127"/>
    </row>
    <row r="33" spans="1:15" ht="23.25" customHeight="1">
      <c r="A33" s="138"/>
      <c r="B33" s="138"/>
      <c r="C33" s="138"/>
      <c r="D33" s="138"/>
      <c r="E33" s="138"/>
      <c r="F33" s="138"/>
      <c r="G33" s="138"/>
      <c r="H33" s="139"/>
      <c r="I33" s="139"/>
      <c r="J33" s="139"/>
      <c r="K33" s="134" t="s">
        <v>58</v>
      </c>
      <c r="L33" s="134"/>
      <c r="M33" s="16">
        <v>31</v>
      </c>
      <c r="N33" s="16">
        <v>12</v>
      </c>
      <c r="O33" s="16">
        <v>2017</v>
      </c>
    </row>
    <row r="34" spans="1:15" ht="23.85" customHeight="1">
      <c r="A34" s="138"/>
      <c r="B34" s="138"/>
      <c r="C34" s="138"/>
      <c r="D34" s="138"/>
      <c r="E34" s="138"/>
      <c r="F34" s="138"/>
      <c r="G34" s="138"/>
      <c r="H34" s="139"/>
      <c r="I34" s="139"/>
      <c r="J34" s="139"/>
      <c r="K34" s="134" t="s">
        <v>59</v>
      </c>
      <c r="L34" s="134"/>
      <c r="M34" s="16">
        <v>2</v>
      </c>
      <c r="N34" s="16">
        <v>2</v>
      </c>
      <c r="O34" s="16">
        <v>2018</v>
      </c>
    </row>
    <row r="35" spans="1:15" ht="20.45" customHeight="1">
      <c r="A35" s="138"/>
      <c r="B35" s="138"/>
      <c r="C35" s="138"/>
      <c r="D35" s="138"/>
      <c r="E35" s="138"/>
      <c r="F35" s="138"/>
      <c r="G35" s="138"/>
      <c r="H35" s="139"/>
      <c r="I35" s="139"/>
      <c r="J35" s="139"/>
      <c r="K35" s="126" t="s">
        <v>60</v>
      </c>
      <c r="L35" s="126"/>
      <c r="M35" s="127" t="s">
        <v>69</v>
      </c>
      <c r="N35" s="127"/>
      <c r="O35" s="127"/>
    </row>
    <row r="40" spans="1:15">
      <c r="G40" s="49"/>
    </row>
  </sheetData>
  <sheetProtection selectLockedCells="1" selectUnlockedCells="1"/>
  <mergeCells count="53">
    <mergeCell ref="K31:O31"/>
    <mergeCell ref="K32:O32"/>
    <mergeCell ref="K33:L33"/>
    <mergeCell ref="A18:O18"/>
    <mergeCell ref="A20:A22"/>
    <mergeCell ref="A24:J24"/>
    <mergeCell ref="K24:O24"/>
    <mergeCell ref="A25:G35"/>
    <mergeCell ref="H25:J35"/>
    <mergeCell ref="K25:N25"/>
    <mergeCell ref="K26:N26"/>
    <mergeCell ref="K27:N27"/>
    <mergeCell ref="K28:N28"/>
    <mergeCell ref="K34:L34"/>
    <mergeCell ref="K35:L35"/>
    <mergeCell ref="M35:O35"/>
    <mergeCell ref="K29:M29"/>
    <mergeCell ref="N29:O29"/>
    <mergeCell ref="K30:O30"/>
    <mergeCell ref="A15:C16"/>
    <mergeCell ref="D15:H15"/>
    <mergeCell ref="I15:K16"/>
    <mergeCell ref="L15:O15"/>
    <mergeCell ref="D16:H16"/>
    <mergeCell ref="L16:O16"/>
    <mergeCell ref="A13:C13"/>
    <mergeCell ref="D13:I13"/>
    <mergeCell ref="J13:L13"/>
    <mergeCell ref="M13:O13"/>
    <mergeCell ref="A14:C14"/>
    <mergeCell ref="D14:I14"/>
    <mergeCell ref="J14:L14"/>
    <mergeCell ref="M14:O14"/>
    <mergeCell ref="A11:C11"/>
    <mergeCell ref="D11:I11"/>
    <mergeCell ref="J11:L11"/>
    <mergeCell ref="M11:O11"/>
    <mergeCell ref="A12:C12"/>
    <mergeCell ref="D12:I12"/>
    <mergeCell ref="J12:L12"/>
    <mergeCell ref="M12:O12"/>
    <mergeCell ref="A7:O7"/>
    <mergeCell ref="A9:O9"/>
    <mergeCell ref="A10:C10"/>
    <mergeCell ref="D10:I10"/>
    <mergeCell ref="J10:L10"/>
    <mergeCell ref="M10:O10"/>
    <mergeCell ref="A1:C6"/>
    <mergeCell ref="D1:L3"/>
    <mergeCell ref="M1:O2"/>
    <mergeCell ref="M3:O4"/>
    <mergeCell ref="D4:L6"/>
    <mergeCell ref="M5:O6"/>
  </mergeCells>
  <dataValidations count="6">
    <dataValidation operator="equal" allowBlank="1" showErrorMessage="1" errorTitle="Seleccionar un valor de la lista" sqref="F20:M20">
      <formula1>0</formula1>
      <formula2>0</formula2>
    </dataValidation>
    <dataValidation type="list" operator="equal" allowBlank="1" showErrorMessage="1" sqref="M10">
      <formula1>"EFICACIA,EFICIENCIA,EFECTIVIDAD"</formula1>
      <formula2>0</formula2>
    </dataValidation>
    <dataValidation type="list" operator="equal" allowBlank="1" showErrorMessage="1" sqref="M11">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M12">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13">
      <formula1>"MENSUAL,BIMENSUAL,TRIMESTRAL,SEMESTRAL,ANUAL"</formula1>
      <formula2>0</formula2>
    </dataValidation>
    <dataValidation type="list" operator="equal" allowBlank="1" showErrorMessage="1" sqref="D11:I11">
      <formula1>#REF!</formula1>
    </dataValidation>
  </dataValidations>
  <pageMargins left="0.78749999999999998" right="0.78749999999999998" top="1.0249999999999999" bottom="1.0249999999999999" header="0.78749999999999998" footer="0.78749999999999998"/>
  <pageSetup firstPageNumber="0" orientation="portrait" horizontalDpi="300" verticalDpi="300"/>
  <headerFooter alignWithMargins="0">
    <oddHeader>&amp;C&amp;A</oddHeader>
    <oddFooter>&amp;CPágina &amp;P</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9"/>
  <sheetViews>
    <sheetView zoomScale="80" zoomScaleNormal="80" workbookViewId="0">
      <selection sqref="A1:C6"/>
    </sheetView>
  </sheetViews>
  <sheetFormatPr baseColWidth="10" defaultColWidth="10.28515625" defaultRowHeight="12.75"/>
  <cols>
    <col min="1" max="1" width="9.5703125" style="1" customWidth="1"/>
    <col min="2" max="2" width="16.85546875" style="1" customWidth="1"/>
    <col min="3" max="15" width="18.28515625" style="1" customWidth="1"/>
    <col min="16" max="16" width="2.42578125" style="1" customWidth="1"/>
    <col min="17" max="17" width="12.85546875" style="1" bestFit="1" customWidth="1"/>
    <col min="18" max="16384" width="10.28515625" style="1"/>
  </cols>
  <sheetData>
    <row r="1" spans="1:15" s="2" customFormat="1" ht="13.9" customHeight="1">
      <c r="A1" s="118"/>
      <c r="B1" s="118"/>
      <c r="C1" s="118"/>
      <c r="D1" s="119" t="s">
        <v>0</v>
      </c>
      <c r="E1" s="119"/>
      <c r="F1" s="119"/>
      <c r="G1" s="119"/>
      <c r="H1" s="119"/>
      <c r="I1" s="119"/>
      <c r="J1" s="119"/>
      <c r="K1" s="119"/>
      <c r="L1" s="119"/>
      <c r="M1" s="120" t="s">
        <v>1</v>
      </c>
      <c r="N1" s="120"/>
      <c r="O1" s="120"/>
    </row>
    <row r="2" spans="1:15" s="2" customFormat="1" ht="13.9" customHeight="1">
      <c r="A2" s="118"/>
      <c r="B2" s="118"/>
      <c r="C2" s="118"/>
      <c r="D2" s="119"/>
      <c r="E2" s="119"/>
      <c r="F2" s="119"/>
      <c r="G2" s="119"/>
      <c r="H2" s="119"/>
      <c r="I2" s="119"/>
      <c r="J2" s="119"/>
      <c r="K2" s="119"/>
      <c r="L2" s="119"/>
      <c r="M2" s="120"/>
      <c r="N2" s="120"/>
      <c r="O2" s="120"/>
    </row>
    <row r="3" spans="1:15" s="2" customFormat="1" ht="13.9" customHeight="1">
      <c r="A3" s="118"/>
      <c r="B3" s="118"/>
      <c r="C3" s="118"/>
      <c r="D3" s="119"/>
      <c r="E3" s="119"/>
      <c r="F3" s="119"/>
      <c r="G3" s="119"/>
      <c r="H3" s="119"/>
      <c r="I3" s="119"/>
      <c r="J3" s="119"/>
      <c r="K3" s="119"/>
      <c r="L3" s="119"/>
      <c r="M3" s="120" t="s">
        <v>2</v>
      </c>
      <c r="N3" s="120"/>
      <c r="O3" s="120"/>
    </row>
    <row r="4" spans="1:15" s="2" customFormat="1" ht="13.9" customHeight="1">
      <c r="A4" s="118"/>
      <c r="B4" s="118"/>
      <c r="C4" s="118"/>
      <c r="D4" s="119" t="s">
        <v>3</v>
      </c>
      <c r="E4" s="119"/>
      <c r="F4" s="119"/>
      <c r="G4" s="119"/>
      <c r="H4" s="119"/>
      <c r="I4" s="119"/>
      <c r="J4" s="119"/>
      <c r="K4" s="119"/>
      <c r="L4" s="119"/>
      <c r="M4" s="120"/>
      <c r="N4" s="120"/>
      <c r="O4" s="120"/>
    </row>
    <row r="5" spans="1:15" s="2" customFormat="1" ht="13.9" customHeight="1">
      <c r="A5" s="118"/>
      <c r="B5" s="118"/>
      <c r="C5" s="118"/>
      <c r="D5" s="119"/>
      <c r="E5" s="119"/>
      <c r="F5" s="119"/>
      <c r="G5" s="119"/>
      <c r="H5" s="119"/>
      <c r="I5" s="119"/>
      <c r="J5" s="119"/>
      <c r="K5" s="119"/>
      <c r="L5" s="119"/>
      <c r="M5" s="120" t="s">
        <v>4</v>
      </c>
      <c r="N5" s="120"/>
      <c r="O5" s="120"/>
    </row>
    <row r="6" spans="1:15" s="2" customFormat="1" ht="13.9" customHeight="1">
      <c r="A6" s="118"/>
      <c r="B6" s="118"/>
      <c r="C6" s="118"/>
      <c r="D6" s="119"/>
      <c r="E6" s="119"/>
      <c r="F6" s="119"/>
      <c r="G6" s="119"/>
      <c r="H6" s="119"/>
      <c r="I6" s="119"/>
      <c r="J6" s="119"/>
      <c r="K6" s="119"/>
      <c r="L6" s="119"/>
      <c r="M6" s="120"/>
      <c r="N6" s="120"/>
      <c r="O6" s="120"/>
    </row>
    <row r="7" spans="1:15" s="2" customFormat="1" ht="30.75" customHeight="1">
      <c r="A7" s="121"/>
      <c r="B7" s="121"/>
      <c r="C7" s="121"/>
      <c r="D7" s="121"/>
      <c r="E7" s="121"/>
      <c r="F7" s="121"/>
      <c r="G7" s="121"/>
      <c r="H7" s="121"/>
      <c r="I7" s="121"/>
      <c r="J7" s="121"/>
      <c r="K7" s="121"/>
      <c r="L7" s="121"/>
      <c r="M7" s="121"/>
      <c r="N7" s="121"/>
      <c r="O7" s="121"/>
    </row>
    <row r="8" spans="1:15" ht="30" customHeight="1">
      <c r="A8" s="122" t="s">
        <v>5</v>
      </c>
      <c r="B8" s="122"/>
      <c r="C8" s="122"/>
      <c r="D8" s="122"/>
      <c r="E8" s="122"/>
      <c r="F8" s="122"/>
      <c r="G8" s="122"/>
      <c r="H8" s="122"/>
      <c r="I8" s="122"/>
      <c r="J8" s="122"/>
      <c r="K8" s="122"/>
      <c r="L8" s="122"/>
      <c r="M8" s="122"/>
      <c r="N8" s="122"/>
      <c r="O8" s="122"/>
    </row>
    <row r="9" spans="1:15" ht="42" customHeight="1">
      <c r="A9" s="123" t="s">
        <v>6</v>
      </c>
      <c r="B9" s="123"/>
      <c r="C9" s="123"/>
      <c r="D9" s="124" t="s">
        <v>70</v>
      </c>
      <c r="E9" s="124"/>
      <c r="F9" s="124"/>
      <c r="G9" s="124"/>
      <c r="H9" s="124"/>
      <c r="I9" s="124"/>
      <c r="J9" s="123" t="s">
        <v>8</v>
      </c>
      <c r="K9" s="123"/>
      <c r="L9" s="123"/>
      <c r="M9" s="125" t="s">
        <v>9</v>
      </c>
      <c r="N9" s="125"/>
      <c r="O9" s="125"/>
    </row>
    <row r="10" spans="1:15" ht="42" customHeight="1">
      <c r="A10" s="123" t="s">
        <v>10</v>
      </c>
      <c r="B10" s="123"/>
      <c r="C10" s="123"/>
      <c r="D10" s="124" t="s">
        <v>109</v>
      </c>
      <c r="E10" s="124"/>
      <c r="F10" s="124"/>
      <c r="G10" s="124"/>
      <c r="H10" s="124"/>
      <c r="I10" s="124"/>
      <c r="J10" s="123" t="s">
        <v>11</v>
      </c>
      <c r="K10" s="123"/>
      <c r="L10" s="123"/>
      <c r="M10" s="125" t="s">
        <v>12</v>
      </c>
      <c r="N10" s="125"/>
      <c r="O10" s="125"/>
    </row>
    <row r="11" spans="1:15" ht="52.9" customHeight="1">
      <c r="A11" s="123" t="s">
        <v>13</v>
      </c>
      <c r="B11" s="123"/>
      <c r="C11" s="123"/>
      <c r="D11" s="124" t="s">
        <v>71</v>
      </c>
      <c r="E11" s="124"/>
      <c r="F11" s="124"/>
      <c r="G11" s="124"/>
      <c r="H11" s="124"/>
      <c r="I11" s="124"/>
      <c r="J11" s="123" t="s">
        <v>15</v>
      </c>
      <c r="K11" s="123"/>
      <c r="L11" s="123"/>
      <c r="M11" s="125" t="s">
        <v>16</v>
      </c>
      <c r="N11" s="125"/>
      <c r="O11" s="125"/>
    </row>
    <row r="12" spans="1:15" ht="57" customHeight="1">
      <c r="A12" s="123" t="s">
        <v>17</v>
      </c>
      <c r="B12" s="123"/>
      <c r="C12" s="123"/>
      <c r="D12" s="124" t="s">
        <v>72</v>
      </c>
      <c r="E12" s="124"/>
      <c r="F12" s="124"/>
      <c r="G12" s="124"/>
      <c r="H12" s="124"/>
      <c r="I12" s="124"/>
      <c r="J12" s="123" t="s">
        <v>19</v>
      </c>
      <c r="K12" s="123"/>
      <c r="L12" s="123"/>
      <c r="M12" s="125" t="s">
        <v>20</v>
      </c>
      <c r="N12" s="125"/>
      <c r="O12" s="125"/>
    </row>
    <row r="13" spans="1:15" ht="56.65" customHeight="1">
      <c r="A13" s="123" t="s">
        <v>21</v>
      </c>
      <c r="B13" s="123"/>
      <c r="C13" s="123"/>
      <c r="D13" s="124" t="s">
        <v>73</v>
      </c>
      <c r="E13" s="124"/>
      <c r="F13" s="124"/>
      <c r="G13" s="124"/>
      <c r="H13" s="124"/>
      <c r="I13" s="124"/>
      <c r="J13" s="123" t="s">
        <v>23</v>
      </c>
      <c r="K13" s="123"/>
      <c r="L13" s="123"/>
      <c r="M13" s="125" t="s">
        <v>74</v>
      </c>
      <c r="N13" s="125"/>
      <c r="O13" s="125"/>
    </row>
    <row r="14" spans="1:15" ht="57.4" customHeight="1">
      <c r="A14" s="123" t="s">
        <v>25</v>
      </c>
      <c r="B14" s="123"/>
      <c r="C14" s="123"/>
      <c r="D14" s="124" t="s">
        <v>75</v>
      </c>
      <c r="E14" s="124"/>
      <c r="F14" s="124"/>
      <c r="G14" s="124"/>
      <c r="H14" s="124"/>
      <c r="I14" s="124"/>
      <c r="J14" s="123" t="s">
        <v>26</v>
      </c>
      <c r="K14" s="123"/>
      <c r="L14" s="123"/>
      <c r="M14" s="125" t="s">
        <v>79</v>
      </c>
      <c r="N14" s="125"/>
      <c r="O14" s="125"/>
    </row>
    <row r="15" spans="1:15" ht="57.4" customHeight="1">
      <c r="A15" s="123" t="s">
        <v>28</v>
      </c>
      <c r="B15" s="123"/>
      <c r="C15" s="123"/>
      <c r="D15" s="125" t="s">
        <v>99</v>
      </c>
      <c r="E15" s="125"/>
      <c r="F15" s="125"/>
      <c r="G15" s="125"/>
      <c r="H15" s="125"/>
      <c r="I15" s="123" t="s">
        <v>30</v>
      </c>
      <c r="J15" s="123"/>
      <c r="K15" s="123"/>
      <c r="L15" s="127" t="s">
        <v>29</v>
      </c>
      <c r="M15" s="127"/>
      <c r="N15" s="127"/>
      <c r="O15" s="127"/>
    </row>
    <row r="16" spans="1:15" ht="41.25" customHeight="1">
      <c r="A16" s="123"/>
      <c r="B16" s="123"/>
      <c r="C16" s="123"/>
      <c r="D16" s="125" t="s">
        <v>94</v>
      </c>
      <c r="E16" s="125"/>
      <c r="F16" s="125"/>
      <c r="G16" s="125"/>
      <c r="H16" s="125"/>
      <c r="I16" s="123"/>
      <c r="J16" s="123"/>
      <c r="K16" s="123"/>
      <c r="L16" s="127" t="s">
        <v>31</v>
      </c>
      <c r="M16" s="127"/>
      <c r="N16" s="127"/>
      <c r="O16" s="127"/>
    </row>
    <row r="17" spans="1:17" s="4" customFormat="1" ht="6.75" customHeight="1"/>
    <row r="18" spans="1:17" ht="30" customHeight="1">
      <c r="A18" s="122" t="s">
        <v>32</v>
      </c>
      <c r="B18" s="122"/>
      <c r="C18" s="122"/>
      <c r="D18" s="122"/>
      <c r="E18" s="122"/>
      <c r="F18" s="122"/>
      <c r="G18" s="122"/>
      <c r="H18" s="122"/>
      <c r="I18" s="122"/>
      <c r="J18" s="122"/>
      <c r="K18" s="122"/>
      <c r="L18" s="122"/>
      <c r="M18" s="122"/>
      <c r="N18" s="122"/>
      <c r="O18" s="122"/>
    </row>
    <row r="19" spans="1:17" ht="30" customHeight="1">
      <c r="A19" s="3" t="s">
        <v>33</v>
      </c>
      <c r="B19" s="5" t="s">
        <v>34</v>
      </c>
      <c r="C19" s="6" t="s">
        <v>35</v>
      </c>
      <c r="D19" s="3" t="s">
        <v>36</v>
      </c>
      <c r="E19" s="3" t="s">
        <v>37</v>
      </c>
      <c r="F19" s="3" t="s">
        <v>38</v>
      </c>
      <c r="G19" s="3" t="s">
        <v>39</v>
      </c>
      <c r="H19" s="3" t="s">
        <v>40</v>
      </c>
      <c r="I19" s="3" t="s">
        <v>41</v>
      </c>
      <c r="J19" s="3" t="s">
        <v>42</v>
      </c>
      <c r="K19" s="3" t="s">
        <v>43</v>
      </c>
      <c r="L19" s="3" t="s">
        <v>44</v>
      </c>
      <c r="M19" s="3" t="s">
        <v>45</v>
      </c>
      <c r="N19" s="3" t="s">
        <v>46</v>
      </c>
      <c r="O19" s="3" t="s">
        <v>47</v>
      </c>
    </row>
    <row r="20" spans="1:17" ht="33" customHeight="1">
      <c r="A20" s="140">
        <v>2017</v>
      </c>
      <c r="B20" s="29" t="s">
        <v>76</v>
      </c>
      <c r="C20" s="9">
        <v>332350631</v>
      </c>
      <c r="D20" s="9">
        <v>1048296964</v>
      </c>
      <c r="E20" s="9">
        <v>5244138950</v>
      </c>
      <c r="F20" s="9">
        <v>15903197504</v>
      </c>
      <c r="G20" s="9">
        <v>22836223320</v>
      </c>
      <c r="H20" s="9">
        <v>33160210808</v>
      </c>
      <c r="I20" s="9">
        <v>42362598663</v>
      </c>
      <c r="J20" s="9">
        <v>52001219760</v>
      </c>
      <c r="K20" s="9">
        <v>64026636783</v>
      </c>
      <c r="L20" s="9">
        <v>75479660809</v>
      </c>
      <c r="M20" s="9">
        <v>84678081127</v>
      </c>
      <c r="N20" s="9">
        <v>107082855397</v>
      </c>
      <c r="O20" s="9">
        <f>+N20</f>
        <v>107082855397</v>
      </c>
    </row>
    <row r="21" spans="1:17" ht="33" customHeight="1">
      <c r="A21" s="140"/>
      <c r="B21" s="53" t="s">
        <v>130</v>
      </c>
      <c r="C21" s="17">
        <f>+'GFI- 01 Ejec Presupuestal 2017'!C21</f>
        <v>5787635946</v>
      </c>
      <c r="D21" s="17">
        <f>+'GFI- 01 Ejec Presupuestal 2017'!D21</f>
        <v>28745869970</v>
      </c>
      <c r="E21" s="17">
        <f>+'GFI- 01 Ejec Presupuestal 2017'!E21</f>
        <v>49419873304</v>
      </c>
      <c r="F21" s="17">
        <f>+'GFI- 01 Ejec Presupuestal 2017'!F21</f>
        <v>57487336303</v>
      </c>
      <c r="G21" s="17">
        <f>+'GFI- 01 Ejec Presupuestal 2017'!G21</f>
        <v>69092739953</v>
      </c>
      <c r="H21" s="17">
        <f>+'GFI- 01 Ejec Presupuestal 2017'!H21</f>
        <v>83592251893</v>
      </c>
      <c r="I21" s="17">
        <f>+'GFI- 01 Ejec Presupuestal 2017'!I21</f>
        <v>90446126561</v>
      </c>
      <c r="J21" s="17">
        <f>+'GFI- 01 Ejec Presupuestal 2017'!J21</f>
        <v>96603006848</v>
      </c>
      <c r="K21" s="17">
        <f>+'GFI- 01 Ejec Presupuestal 2017'!K21</f>
        <v>100148418673</v>
      </c>
      <c r="L21" s="17">
        <f>+'GFI- 01 Ejec Presupuestal 2017'!L21</f>
        <v>105253276910</v>
      </c>
      <c r="M21" s="17">
        <f>+'GFI- 01 Ejec Presupuestal 2017'!M21</f>
        <v>111809379577</v>
      </c>
      <c r="N21" s="17">
        <f>+'GFI- 01 Ejec Presupuestal 2017'!N21</f>
        <v>121827819286</v>
      </c>
      <c r="O21" s="17">
        <f>+'GFI- 01 Ejec Presupuestal 2017'!O21</f>
        <v>121827819286</v>
      </c>
    </row>
    <row r="22" spans="1:17" ht="27" customHeight="1">
      <c r="A22" s="140"/>
      <c r="B22" s="11" t="s">
        <v>77</v>
      </c>
      <c r="C22" s="12">
        <f t="shared" ref="C22:O22" si="0">+C20/C21</f>
        <v>5.7424246117224596E-2</v>
      </c>
      <c r="D22" s="12">
        <f t="shared" si="0"/>
        <v>3.6467741804093325E-2</v>
      </c>
      <c r="E22" s="12">
        <f t="shared" si="0"/>
        <v>0.10611396993556323</v>
      </c>
      <c r="F22" s="12">
        <f t="shared" si="0"/>
        <v>0.27663827421362164</v>
      </c>
      <c r="G22" s="12">
        <f t="shared" si="0"/>
        <v>0.33051552645812321</v>
      </c>
      <c r="H22" s="12">
        <f t="shared" si="0"/>
        <v>0.39669000483975275</v>
      </c>
      <c r="I22" s="12">
        <f t="shared" si="0"/>
        <v>0.46837382952413331</v>
      </c>
      <c r="J22" s="12">
        <f t="shared" si="0"/>
        <v>0.53829814885391014</v>
      </c>
      <c r="K22" s="12">
        <f t="shared" si="0"/>
        <v>0.63931750127834597</v>
      </c>
      <c r="L22" s="12">
        <f t="shared" si="0"/>
        <v>0.71712409366162699</v>
      </c>
      <c r="M22" s="12">
        <f t="shared" si="0"/>
        <v>0.75734326983439315</v>
      </c>
      <c r="N22" s="12">
        <f t="shared" si="0"/>
        <v>0.87896882686223676</v>
      </c>
      <c r="O22" s="12">
        <f t="shared" si="0"/>
        <v>0.87896882686223676</v>
      </c>
      <c r="Q22" s="54"/>
    </row>
    <row r="23" spans="1:17" s="13" customFormat="1" ht="12.75" customHeight="1">
      <c r="C23" s="14">
        <v>0.8</v>
      </c>
      <c r="D23" s="14">
        <v>0.8</v>
      </c>
      <c r="E23" s="14">
        <v>0.8</v>
      </c>
      <c r="F23" s="14">
        <v>0.8</v>
      </c>
      <c r="G23" s="14">
        <v>0.8</v>
      </c>
      <c r="H23" s="14">
        <v>0.8</v>
      </c>
      <c r="I23" s="14">
        <v>0.8</v>
      </c>
      <c r="J23" s="14">
        <v>0.8</v>
      </c>
      <c r="K23" s="14">
        <v>0.8</v>
      </c>
      <c r="L23" s="14">
        <v>0.8</v>
      </c>
      <c r="M23" s="14">
        <v>0.8</v>
      </c>
      <c r="N23" s="14">
        <v>0.8</v>
      </c>
      <c r="O23" s="15"/>
    </row>
    <row r="24" spans="1:17" ht="30" customHeight="1">
      <c r="A24" s="122" t="s">
        <v>49</v>
      </c>
      <c r="B24" s="122"/>
      <c r="C24" s="122"/>
      <c r="D24" s="122"/>
      <c r="E24" s="122"/>
      <c r="F24" s="122"/>
      <c r="G24" s="122"/>
      <c r="H24" s="122"/>
      <c r="I24" s="122"/>
      <c r="J24" s="122"/>
      <c r="K24" s="132" t="s">
        <v>50</v>
      </c>
      <c r="L24" s="132"/>
      <c r="M24" s="132"/>
      <c r="N24" s="132"/>
      <c r="O24" s="132"/>
    </row>
    <row r="25" spans="1:17" ht="36.4" customHeight="1">
      <c r="A25" s="138"/>
      <c r="B25" s="138"/>
      <c r="C25" s="138"/>
      <c r="D25" s="138"/>
      <c r="E25" s="138"/>
      <c r="F25" s="138"/>
      <c r="G25" s="138"/>
      <c r="H25" s="141" t="s">
        <v>138</v>
      </c>
      <c r="I25" s="142"/>
      <c r="J25" s="142"/>
      <c r="K25" s="133" t="s">
        <v>51</v>
      </c>
      <c r="L25" s="133"/>
      <c r="M25" s="133"/>
      <c r="N25" s="133"/>
      <c r="O25" s="7"/>
    </row>
    <row r="26" spans="1:17" ht="36.4" customHeight="1">
      <c r="A26" s="138"/>
      <c r="B26" s="138"/>
      <c r="C26" s="138"/>
      <c r="D26" s="138"/>
      <c r="E26" s="138"/>
      <c r="F26" s="138"/>
      <c r="G26" s="138"/>
      <c r="H26" s="142"/>
      <c r="I26" s="142"/>
      <c r="J26" s="142"/>
      <c r="K26" s="133" t="s">
        <v>52</v>
      </c>
      <c r="L26" s="133"/>
      <c r="M26" s="133"/>
      <c r="N26" s="133"/>
      <c r="O26" s="7"/>
    </row>
    <row r="27" spans="1:17" ht="36.4" customHeight="1">
      <c r="A27" s="138"/>
      <c r="B27" s="138"/>
      <c r="C27" s="138"/>
      <c r="D27" s="138"/>
      <c r="E27" s="138"/>
      <c r="F27" s="138"/>
      <c r="G27" s="138"/>
      <c r="H27" s="142"/>
      <c r="I27" s="142"/>
      <c r="J27" s="142"/>
      <c r="K27" s="133" t="s">
        <v>53</v>
      </c>
      <c r="L27" s="133"/>
      <c r="M27" s="133"/>
      <c r="N27" s="133"/>
      <c r="O27" s="7"/>
    </row>
    <row r="28" spans="1:17" ht="36.4" customHeight="1">
      <c r="A28" s="138"/>
      <c r="B28" s="138"/>
      <c r="C28" s="138"/>
      <c r="D28" s="138"/>
      <c r="E28" s="138"/>
      <c r="F28" s="138"/>
      <c r="G28" s="138"/>
      <c r="H28" s="142"/>
      <c r="I28" s="142"/>
      <c r="J28" s="142"/>
      <c r="K28" s="133" t="s">
        <v>54</v>
      </c>
      <c r="L28" s="133"/>
      <c r="M28" s="133"/>
      <c r="N28" s="133"/>
      <c r="O28" s="7" t="s">
        <v>55</v>
      </c>
    </row>
    <row r="29" spans="1:17" ht="36.4" customHeight="1">
      <c r="A29" s="138"/>
      <c r="B29" s="138"/>
      <c r="C29" s="138"/>
      <c r="D29" s="138"/>
      <c r="E29" s="138"/>
      <c r="F29" s="138"/>
      <c r="G29" s="138"/>
      <c r="H29" s="142"/>
      <c r="I29" s="142"/>
      <c r="J29" s="142"/>
      <c r="K29" s="133" t="s">
        <v>56</v>
      </c>
      <c r="L29" s="133"/>
      <c r="M29" s="133"/>
      <c r="N29" s="133"/>
      <c r="O29" s="7"/>
    </row>
    <row r="30" spans="1:17" ht="36.4" customHeight="1">
      <c r="A30" s="138"/>
      <c r="B30" s="138"/>
      <c r="C30" s="138"/>
      <c r="D30" s="138"/>
      <c r="E30" s="138"/>
      <c r="F30" s="138"/>
      <c r="G30" s="138"/>
      <c r="H30" s="142"/>
      <c r="I30" s="142"/>
      <c r="J30" s="142"/>
      <c r="K30" s="135" t="s">
        <v>57</v>
      </c>
      <c r="L30" s="135"/>
      <c r="M30" s="135"/>
      <c r="N30" s="135"/>
      <c r="O30" s="135"/>
    </row>
    <row r="31" spans="1:17" ht="36.4" customHeight="1">
      <c r="A31" s="138"/>
      <c r="B31" s="138"/>
      <c r="C31" s="138"/>
      <c r="D31" s="138"/>
      <c r="E31" s="138"/>
      <c r="F31" s="138"/>
      <c r="G31" s="138"/>
      <c r="H31" s="142"/>
      <c r="I31" s="142"/>
      <c r="J31" s="142"/>
      <c r="K31" s="127" t="s">
        <v>29</v>
      </c>
      <c r="L31" s="127"/>
      <c r="M31" s="127"/>
      <c r="N31" s="127"/>
      <c r="O31" s="127"/>
    </row>
    <row r="32" spans="1:17" ht="36.4" customHeight="1">
      <c r="A32" s="138"/>
      <c r="B32" s="138"/>
      <c r="C32" s="138"/>
      <c r="D32" s="138"/>
      <c r="E32" s="138"/>
      <c r="F32" s="138"/>
      <c r="G32" s="138"/>
      <c r="H32" s="142"/>
      <c r="I32" s="142"/>
      <c r="J32" s="142"/>
      <c r="K32" s="127" t="s">
        <v>31</v>
      </c>
      <c r="L32" s="127"/>
      <c r="M32" s="127"/>
      <c r="N32" s="127"/>
      <c r="O32" s="127"/>
    </row>
    <row r="33" spans="1:15" ht="36.4" customHeight="1">
      <c r="A33" s="138"/>
      <c r="B33" s="138"/>
      <c r="C33" s="138"/>
      <c r="D33" s="138"/>
      <c r="E33" s="138"/>
      <c r="F33" s="138"/>
      <c r="G33" s="138"/>
      <c r="H33" s="142"/>
      <c r="I33" s="142"/>
      <c r="J33" s="142"/>
      <c r="K33" s="134" t="s">
        <v>58</v>
      </c>
      <c r="L33" s="134"/>
      <c r="M33" s="16">
        <v>31</v>
      </c>
      <c r="N33" s="16">
        <v>12</v>
      </c>
      <c r="O33" s="16">
        <v>2017</v>
      </c>
    </row>
    <row r="34" spans="1:15" ht="36.4" customHeight="1">
      <c r="A34" s="138"/>
      <c r="B34" s="138"/>
      <c r="C34" s="138"/>
      <c r="D34" s="138"/>
      <c r="E34" s="138"/>
      <c r="F34" s="138"/>
      <c r="G34" s="138"/>
      <c r="H34" s="142"/>
      <c r="I34" s="142"/>
      <c r="J34" s="142"/>
      <c r="K34" s="134" t="s">
        <v>59</v>
      </c>
      <c r="L34" s="134"/>
      <c r="M34" s="16">
        <v>2</v>
      </c>
      <c r="N34" s="16">
        <v>2</v>
      </c>
      <c r="O34" s="16">
        <v>2018</v>
      </c>
    </row>
    <row r="35" spans="1:15" ht="14.85" customHeight="1">
      <c r="A35" s="138"/>
      <c r="B35" s="138"/>
      <c r="C35" s="138"/>
      <c r="D35" s="138"/>
      <c r="E35" s="138"/>
      <c r="F35" s="138"/>
      <c r="G35" s="138"/>
      <c r="H35" s="142"/>
      <c r="I35" s="142"/>
      <c r="J35" s="142"/>
      <c r="K35" s="126" t="s">
        <v>60</v>
      </c>
      <c r="L35" s="126"/>
      <c r="M35" s="127" t="s">
        <v>78</v>
      </c>
      <c r="N35" s="127"/>
      <c r="O35" s="127"/>
    </row>
    <row r="40" spans="1:15">
      <c r="C40" s="47" t="s">
        <v>100</v>
      </c>
    </row>
    <row r="41" spans="1:15">
      <c r="C41" s="47" t="s">
        <v>101</v>
      </c>
    </row>
    <row r="42" spans="1:15">
      <c r="C42" s="47" t="s">
        <v>102</v>
      </c>
    </row>
    <row r="43" spans="1:15">
      <c r="C43" s="47" t="s">
        <v>103</v>
      </c>
    </row>
    <row r="44" spans="1:15">
      <c r="C44" s="47" t="s">
        <v>104</v>
      </c>
    </row>
    <row r="45" spans="1:15">
      <c r="C45" s="47" t="s">
        <v>105</v>
      </c>
    </row>
    <row r="46" spans="1:15">
      <c r="C46" s="47" t="s">
        <v>106</v>
      </c>
    </row>
    <row r="47" spans="1:15">
      <c r="C47" s="47" t="s">
        <v>107</v>
      </c>
    </row>
    <row r="48" spans="1:15">
      <c r="C48" s="47" t="s">
        <v>108</v>
      </c>
    </row>
    <row r="49" spans="3:3">
      <c r="C49" s="47" t="s">
        <v>109</v>
      </c>
    </row>
  </sheetData>
  <sheetProtection selectLockedCells="1" selectUnlockedCells="1"/>
  <mergeCells count="56">
    <mergeCell ref="K33:L33"/>
    <mergeCell ref="K34:L34"/>
    <mergeCell ref="A18:O18"/>
    <mergeCell ref="A20:A22"/>
    <mergeCell ref="A24:J24"/>
    <mergeCell ref="K24:O24"/>
    <mergeCell ref="A25:G35"/>
    <mergeCell ref="H25:J35"/>
    <mergeCell ref="K25:N25"/>
    <mergeCell ref="K26:N26"/>
    <mergeCell ref="K27:N27"/>
    <mergeCell ref="K28:N28"/>
    <mergeCell ref="K35:L35"/>
    <mergeCell ref="M35:O35"/>
    <mergeCell ref="K29:N29"/>
    <mergeCell ref="K30:O30"/>
    <mergeCell ref="K31:O31"/>
    <mergeCell ref="K32:O32"/>
    <mergeCell ref="A14:C14"/>
    <mergeCell ref="D14:I14"/>
    <mergeCell ref="J14:L14"/>
    <mergeCell ref="M14:O14"/>
    <mergeCell ref="A15:C16"/>
    <mergeCell ref="D15:H15"/>
    <mergeCell ref="I15:K16"/>
    <mergeCell ref="L15:O15"/>
    <mergeCell ref="D16:H16"/>
    <mergeCell ref="L16:O16"/>
    <mergeCell ref="A12:C12"/>
    <mergeCell ref="D12:I12"/>
    <mergeCell ref="J12:L12"/>
    <mergeCell ref="M12:O12"/>
    <mergeCell ref="A13:C13"/>
    <mergeCell ref="D13:I13"/>
    <mergeCell ref="J13:L13"/>
    <mergeCell ref="M13:O13"/>
    <mergeCell ref="A10:C10"/>
    <mergeCell ref="D10:I10"/>
    <mergeCell ref="J10:L10"/>
    <mergeCell ref="M10:O10"/>
    <mergeCell ref="A11:C11"/>
    <mergeCell ref="D11:I11"/>
    <mergeCell ref="J11:L11"/>
    <mergeCell ref="M11:O11"/>
    <mergeCell ref="A7:O7"/>
    <mergeCell ref="A8:O8"/>
    <mergeCell ref="A9:C9"/>
    <mergeCell ref="D9:I9"/>
    <mergeCell ref="J9:L9"/>
    <mergeCell ref="M9:O9"/>
    <mergeCell ref="A1:C6"/>
    <mergeCell ref="D1:L3"/>
    <mergeCell ref="M1:O2"/>
    <mergeCell ref="M3:O4"/>
    <mergeCell ref="D4:L6"/>
    <mergeCell ref="M5:O6"/>
  </mergeCells>
  <dataValidations count="6">
    <dataValidation operator="equal" allowBlank="1" showErrorMessage="1" errorTitle="Seleccionar un valor de la lista" sqref="F20:N20">
      <formula1>0</formula1>
      <formula2>0</formula2>
    </dataValidation>
    <dataValidation type="list" operator="equal" allowBlank="1" showErrorMessage="1" sqref="M9">
      <formula1>"EFICACIA,EFICIENCIA,EFECTIVIDAD"</formula1>
      <formula2>0</formula2>
    </dataValidation>
    <dataValidation type="list" operator="equal" allowBlank="1" showErrorMessage="1" sqref="M10">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12">
      <formula1>"MENSUAL,BIMENSUAL,TRIMESTRAL,SEMESTRAL,ANUAL"</formula1>
      <formula2>0</formula2>
    </dataValidation>
    <dataValidation type="list" operator="equal" allowBlank="1" showErrorMessage="1" sqref="D10:I10">
      <formula1>$C$40:$C$49</formula1>
    </dataValidation>
  </dataValidations>
  <pageMargins left="0.78749999999999998" right="0.78749999999999998" top="1.0249999999999999" bottom="1.0249999999999999" header="0.78749999999999998" footer="0.78749999999999998"/>
  <pageSetup firstPageNumber="0" orientation="portrait" horizontalDpi="300" verticalDpi="300" r:id="rId1"/>
  <headerFooter alignWithMargins="0">
    <oddHeader>&amp;C&amp;A</oddHeader>
    <oddFooter>&amp;CPágina &amp;P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7"/>
  <sheetViews>
    <sheetView zoomScale="70" zoomScaleNormal="70" workbookViewId="0">
      <selection sqref="A1:B6"/>
    </sheetView>
  </sheetViews>
  <sheetFormatPr baseColWidth="10" defaultColWidth="10.85546875" defaultRowHeight="12.75"/>
  <cols>
    <col min="1" max="1" width="10.140625" style="1" customWidth="1"/>
    <col min="2" max="2" width="39.7109375" style="1" customWidth="1"/>
    <col min="3" max="3" width="35" style="1" customWidth="1"/>
    <col min="4" max="4" width="32.28515625" style="1" customWidth="1"/>
    <col min="5" max="5" width="38.42578125" style="1" customWidth="1"/>
    <col min="6" max="7" width="19.140625" style="1" customWidth="1"/>
    <col min="8" max="8" width="20.42578125" style="1" customWidth="1"/>
    <col min="9" max="9" width="2.5703125" style="1" customWidth="1"/>
    <col min="10" max="10" width="16.7109375" style="1" bestFit="1" customWidth="1"/>
    <col min="11" max="16384" width="10.85546875" style="1"/>
  </cols>
  <sheetData>
    <row r="1" spans="1:8" s="2" customFormat="1" ht="13.9" customHeight="1">
      <c r="A1" s="118"/>
      <c r="B1" s="118"/>
      <c r="C1" s="119" t="s">
        <v>0</v>
      </c>
      <c r="D1" s="119"/>
      <c r="E1" s="119"/>
      <c r="F1" s="120" t="s">
        <v>1</v>
      </c>
      <c r="G1" s="120"/>
      <c r="H1" s="120"/>
    </row>
    <row r="2" spans="1:8" s="2" customFormat="1" ht="13.9" customHeight="1">
      <c r="A2" s="118"/>
      <c r="B2" s="118"/>
      <c r="C2" s="119"/>
      <c r="D2" s="119"/>
      <c r="E2" s="119"/>
      <c r="F2" s="120"/>
      <c r="G2" s="120"/>
      <c r="H2" s="120"/>
    </row>
    <row r="3" spans="1:8" s="2" customFormat="1" ht="13.9" customHeight="1">
      <c r="A3" s="118"/>
      <c r="B3" s="118"/>
      <c r="C3" s="119"/>
      <c r="D3" s="119"/>
      <c r="E3" s="119"/>
      <c r="F3" s="120" t="s">
        <v>2</v>
      </c>
      <c r="G3" s="120"/>
      <c r="H3" s="120"/>
    </row>
    <row r="4" spans="1:8" s="2" customFormat="1" ht="13.9" customHeight="1">
      <c r="A4" s="118"/>
      <c r="B4" s="118"/>
      <c r="C4" s="119" t="s">
        <v>3</v>
      </c>
      <c r="D4" s="119"/>
      <c r="E4" s="119"/>
      <c r="F4" s="120"/>
      <c r="G4" s="120"/>
      <c r="H4" s="120"/>
    </row>
    <row r="5" spans="1:8" s="2" customFormat="1" ht="13.9" customHeight="1">
      <c r="A5" s="118"/>
      <c r="B5" s="118"/>
      <c r="C5" s="119"/>
      <c r="D5" s="119"/>
      <c r="E5" s="119"/>
      <c r="F5" s="120" t="s">
        <v>4</v>
      </c>
      <c r="G5" s="120"/>
      <c r="H5" s="120"/>
    </row>
    <row r="6" spans="1:8" s="2" customFormat="1" ht="13.9" customHeight="1">
      <c r="A6" s="118"/>
      <c r="B6" s="118"/>
      <c r="C6" s="119"/>
      <c r="D6" s="119"/>
      <c r="E6" s="119"/>
      <c r="F6" s="120"/>
      <c r="G6" s="120"/>
      <c r="H6" s="120"/>
    </row>
    <row r="7" spans="1:8" s="2" customFormat="1" ht="29.85" customHeight="1">
      <c r="A7" s="121"/>
      <c r="B7" s="121"/>
      <c r="C7" s="121"/>
      <c r="D7" s="121"/>
      <c r="E7" s="121"/>
      <c r="F7" s="121"/>
      <c r="G7" s="121"/>
      <c r="H7" s="121"/>
    </row>
    <row r="8" spans="1:8" ht="30" customHeight="1">
      <c r="A8" s="122" t="s">
        <v>5</v>
      </c>
      <c r="B8" s="122"/>
      <c r="C8" s="122"/>
      <c r="D8" s="122"/>
      <c r="E8" s="122"/>
      <c r="F8" s="122"/>
      <c r="G8" s="122"/>
      <c r="H8" s="122"/>
    </row>
    <row r="9" spans="1:8" ht="42" customHeight="1">
      <c r="A9" s="123" t="s">
        <v>6</v>
      </c>
      <c r="B9" s="123"/>
      <c r="C9" s="124" t="s">
        <v>110</v>
      </c>
      <c r="D9" s="124"/>
      <c r="E9" s="41" t="s">
        <v>8</v>
      </c>
      <c r="F9" s="125" t="s">
        <v>9</v>
      </c>
      <c r="G9" s="125"/>
      <c r="H9" s="125"/>
    </row>
    <row r="10" spans="1:8" ht="42" customHeight="1">
      <c r="A10" s="123" t="s">
        <v>10</v>
      </c>
      <c r="B10" s="123"/>
      <c r="C10" s="124" t="s">
        <v>109</v>
      </c>
      <c r="D10" s="124"/>
      <c r="E10" s="41" t="s">
        <v>11</v>
      </c>
      <c r="F10" s="125" t="s">
        <v>12</v>
      </c>
      <c r="G10" s="125"/>
      <c r="H10" s="125"/>
    </row>
    <row r="11" spans="1:8" ht="65.25" customHeight="1">
      <c r="A11" s="143" t="s">
        <v>13</v>
      </c>
      <c r="B11" s="144"/>
      <c r="C11" s="147" t="s">
        <v>134</v>
      </c>
      <c r="D11" s="148"/>
      <c r="E11" s="41" t="s">
        <v>15</v>
      </c>
      <c r="F11" s="125" t="s">
        <v>16</v>
      </c>
      <c r="G11" s="125"/>
      <c r="H11" s="125"/>
    </row>
    <row r="12" spans="1:8" ht="63" customHeight="1">
      <c r="A12" s="145"/>
      <c r="B12" s="146"/>
      <c r="C12" s="149"/>
      <c r="D12" s="150"/>
      <c r="E12" s="41" t="s">
        <v>15</v>
      </c>
      <c r="F12" s="125" t="s">
        <v>111</v>
      </c>
      <c r="G12" s="125"/>
      <c r="H12" s="125"/>
    </row>
    <row r="13" spans="1:8" ht="57" customHeight="1">
      <c r="A13" s="123" t="s">
        <v>17</v>
      </c>
      <c r="B13" s="123"/>
      <c r="C13" s="124" t="s">
        <v>112</v>
      </c>
      <c r="D13" s="124"/>
      <c r="E13" s="41" t="s">
        <v>19</v>
      </c>
      <c r="F13" s="125" t="s">
        <v>20</v>
      </c>
      <c r="G13" s="125"/>
      <c r="H13" s="125"/>
    </row>
    <row r="14" spans="1:8" ht="52.9" customHeight="1">
      <c r="A14" s="123" t="s">
        <v>21</v>
      </c>
      <c r="B14" s="123"/>
      <c r="C14" s="124" t="s">
        <v>22</v>
      </c>
      <c r="D14" s="124"/>
      <c r="E14" s="41" t="s">
        <v>23</v>
      </c>
      <c r="F14" s="125" t="s">
        <v>113</v>
      </c>
      <c r="G14" s="125"/>
      <c r="H14" s="125"/>
    </row>
    <row r="15" spans="1:8" ht="54" customHeight="1">
      <c r="A15" s="123" t="s">
        <v>25</v>
      </c>
      <c r="B15" s="123"/>
      <c r="C15" s="124" t="s">
        <v>117</v>
      </c>
      <c r="D15" s="124"/>
      <c r="E15" s="41" t="s">
        <v>26</v>
      </c>
      <c r="F15" s="125" t="s">
        <v>27</v>
      </c>
      <c r="G15" s="125"/>
      <c r="H15" s="125"/>
    </row>
    <row r="16" spans="1:8" ht="42.6" customHeight="1">
      <c r="A16" s="123" t="s">
        <v>28</v>
      </c>
      <c r="B16" s="123"/>
      <c r="C16" s="125" t="s">
        <v>99</v>
      </c>
      <c r="D16" s="125"/>
      <c r="E16" s="143" t="s">
        <v>30</v>
      </c>
      <c r="F16" s="127" t="s">
        <v>29</v>
      </c>
      <c r="G16" s="127"/>
      <c r="H16" s="127"/>
    </row>
    <row r="17" spans="1:10" ht="41.25" customHeight="1">
      <c r="A17" s="123"/>
      <c r="B17" s="123"/>
      <c r="C17" s="125" t="s">
        <v>94</v>
      </c>
      <c r="D17" s="125"/>
      <c r="E17" s="145"/>
      <c r="F17" s="127" t="s">
        <v>31</v>
      </c>
      <c r="G17" s="127"/>
      <c r="H17" s="127"/>
    </row>
    <row r="18" spans="1:10" s="4" customFormat="1" ht="6.75" customHeight="1"/>
    <row r="19" spans="1:10" ht="30" customHeight="1">
      <c r="A19" s="122" t="s">
        <v>32</v>
      </c>
      <c r="B19" s="122"/>
      <c r="C19" s="122"/>
      <c r="D19" s="122"/>
      <c r="E19" s="122"/>
      <c r="F19" s="122"/>
      <c r="G19" s="122"/>
      <c r="H19" s="122"/>
    </row>
    <row r="20" spans="1:10" ht="30" customHeight="1">
      <c r="A20" s="41" t="s">
        <v>33</v>
      </c>
      <c r="B20" s="5" t="s">
        <v>34</v>
      </c>
      <c r="C20" s="41" t="s">
        <v>81</v>
      </c>
      <c r="D20" s="41" t="s">
        <v>96</v>
      </c>
      <c r="E20" s="41" t="s">
        <v>97</v>
      </c>
      <c r="F20" s="159" t="s">
        <v>98</v>
      </c>
      <c r="G20" s="160"/>
      <c r="H20" s="41" t="s">
        <v>47</v>
      </c>
    </row>
    <row r="21" spans="1:10" ht="35.25" customHeight="1">
      <c r="A21" s="138">
        <v>2017</v>
      </c>
      <c r="B21" s="40" t="s">
        <v>84</v>
      </c>
      <c r="C21" s="9">
        <v>2062075171</v>
      </c>
      <c r="D21" s="9">
        <v>3363835175</v>
      </c>
      <c r="E21" s="9">
        <v>5472668859</v>
      </c>
      <c r="F21" s="151">
        <v>273046611</v>
      </c>
      <c r="G21" s="152"/>
      <c r="H21" s="9">
        <f>+C21+D21+E21+F21</f>
        <v>11171625816</v>
      </c>
      <c r="J21" s="49"/>
    </row>
    <row r="22" spans="1:10" ht="35.25" customHeight="1">
      <c r="A22" s="138"/>
      <c r="B22" s="29" t="s">
        <v>85</v>
      </c>
      <c r="C22" s="9">
        <v>119694179000</v>
      </c>
      <c r="D22" s="9">
        <v>119694179000</v>
      </c>
      <c r="E22" s="9">
        <v>119694179000</v>
      </c>
      <c r="F22" s="151">
        <v>119694179000</v>
      </c>
      <c r="G22" s="152"/>
      <c r="H22" s="9">
        <f>+F22</f>
        <v>119694179000</v>
      </c>
      <c r="J22" s="49"/>
    </row>
    <row r="23" spans="1:10" ht="53.25" customHeight="1">
      <c r="A23" s="138"/>
      <c r="B23" s="42" t="s">
        <v>80</v>
      </c>
      <c r="C23" s="50">
        <f>+C21/C22</f>
        <v>1.7227865116147378E-2</v>
      </c>
      <c r="D23" s="51">
        <f>+D21/D22</f>
        <v>2.8103582004601911E-2</v>
      </c>
      <c r="E23" s="51">
        <f>+E21/E22</f>
        <v>4.5722096970145891E-2</v>
      </c>
      <c r="F23" s="153">
        <f>+F21/F22</f>
        <v>2.2812020875300877E-3</v>
      </c>
      <c r="G23" s="154"/>
      <c r="H23" s="51">
        <f>+H21/H22</f>
        <v>9.3334746178425271E-2</v>
      </c>
      <c r="J23" s="49"/>
    </row>
    <row r="24" spans="1:10" ht="57.75" customHeight="1">
      <c r="A24" s="138"/>
      <c r="B24" s="42" t="s">
        <v>86</v>
      </c>
      <c r="C24" s="17">
        <v>6</v>
      </c>
      <c r="D24" s="17">
        <v>4</v>
      </c>
      <c r="E24" s="52">
        <v>11</v>
      </c>
      <c r="F24" s="151">
        <v>6</v>
      </c>
      <c r="G24" s="152"/>
      <c r="H24" s="17">
        <f>+C24+D24+E24+F24</f>
        <v>27</v>
      </c>
    </row>
    <row r="25" spans="1:10" s="13" customFormat="1" ht="15.75" customHeight="1">
      <c r="A25" s="56"/>
      <c r="B25" s="56"/>
      <c r="C25" s="57"/>
      <c r="D25" s="57"/>
      <c r="E25" s="57"/>
      <c r="F25" s="57"/>
      <c r="G25" s="57"/>
      <c r="H25" s="58"/>
      <c r="I25" s="56"/>
    </row>
    <row r="26" spans="1:10" ht="30" customHeight="1">
      <c r="A26" s="122" t="s">
        <v>49</v>
      </c>
      <c r="B26" s="122"/>
      <c r="C26" s="122"/>
      <c r="D26" s="122"/>
      <c r="E26" s="122"/>
      <c r="F26" s="122"/>
      <c r="G26" s="122"/>
      <c r="H26" s="122"/>
    </row>
    <row r="27" spans="1:10" ht="36.6" customHeight="1">
      <c r="A27" s="18"/>
      <c r="B27" s="19"/>
      <c r="C27" s="19"/>
      <c r="D27" s="20"/>
      <c r="E27" s="32"/>
      <c r="F27" s="20"/>
      <c r="G27" s="20"/>
      <c r="H27" s="21"/>
    </row>
    <row r="28" spans="1:10" ht="36.6" customHeight="1">
      <c r="A28" s="22"/>
      <c r="B28" s="23"/>
      <c r="C28" s="23"/>
      <c r="D28" s="33"/>
      <c r="E28" s="34"/>
      <c r="F28" s="33"/>
      <c r="G28" s="33"/>
      <c r="H28" s="24"/>
    </row>
    <row r="29" spans="1:10" ht="36.6" customHeight="1">
      <c r="A29" s="22"/>
      <c r="B29" s="23"/>
      <c r="C29" s="23"/>
      <c r="D29" s="33"/>
      <c r="E29" s="34"/>
      <c r="F29" s="33"/>
      <c r="G29" s="33"/>
      <c r="H29" s="24"/>
    </row>
    <row r="30" spans="1:10" ht="36.6" customHeight="1">
      <c r="A30" s="22"/>
      <c r="B30" s="23"/>
      <c r="C30" s="23"/>
      <c r="D30" s="33"/>
      <c r="E30" s="34"/>
      <c r="F30" s="33"/>
      <c r="G30" s="33"/>
      <c r="H30" s="24"/>
    </row>
    <row r="31" spans="1:10" ht="36.6" customHeight="1">
      <c r="A31" s="22"/>
      <c r="B31" s="23"/>
      <c r="C31" s="23"/>
      <c r="D31" s="33"/>
      <c r="E31" s="34"/>
      <c r="F31" s="33"/>
      <c r="G31" s="33"/>
      <c r="H31" s="24"/>
    </row>
    <row r="32" spans="1:10" ht="36.6" customHeight="1">
      <c r="A32" s="22"/>
      <c r="B32" s="23"/>
      <c r="C32" s="23"/>
      <c r="D32" s="33"/>
      <c r="E32" s="34"/>
      <c r="F32" s="33"/>
      <c r="G32" s="33"/>
      <c r="H32" s="24"/>
    </row>
    <row r="33" spans="1:8" ht="36.6" customHeight="1">
      <c r="A33" s="22"/>
      <c r="B33" s="23"/>
      <c r="C33" s="23"/>
      <c r="D33" s="33"/>
      <c r="E33" s="34"/>
      <c r="F33" s="33"/>
      <c r="G33" s="33"/>
      <c r="H33" s="24"/>
    </row>
    <row r="34" spans="1:8" ht="36.6" customHeight="1">
      <c r="A34" s="22"/>
      <c r="B34" s="23"/>
      <c r="C34" s="23"/>
      <c r="D34" s="33"/>
      <c r="E34" s="34"/>
      <c r="F34" s="33"/>
      <c r="G34" s="33"/>
      <c r="H34" s="24"/>
    </row>
    <row r="35" spans="1:8" ht="36.6" customHeight="1">
      <c r="A35" s="22"/>
      <c r="B35" s="23"/>
      <c r="C35" s="23"/>
      <c r="D35" s="33"/>
      <c r="E35" s="34"/>
      <c r="F35" s="33"/>
      <c r="G35" s="33"/>
      <c r="H35" s="24"/>
    </row>
    <row r="36" spans="1:8" ht="36.6" customHeight="1">
      <c r="A36" s="22"/>
      <c r="B36" s="23"/>
      <c r="C36" s="23"/>
      <c r="D36" s="33"/>
      <c r="E36" s="34"/>
      <c r="F36" s="33"/>
      <c r="G36" s="33"/>
      <c r="H36" s="24"/>
    </row>
    <row r="37" spans="1:8" ht="36.6" customHeight="1">
      <c r="A37" s="25"/>
      <c r="B37" s="26"/>
      <c r="C37" s="26"/>
      <c r="D37" s="26"/>
      <c r="E37" s="34"/>
      <c r="F37" s="33"/>
      <c r="G37" s="33"/>
      <c r="H37" s="24"/>
    </row>
    <row r="38" spans="1:8" ht="36.6" customHeight="1">
      <c r="A38" s="25"/>
      <c r="B38" s="26"/>
      <c r="C38" s="26"/>
      <c r="D38" s="26"/>
      <c r="E38" s="34"/>
      <c r="F38" s="33"/>
      <c r="G38" s="33"/>
      <c r="H38" s="24"/>
    </row>
    <row r="39" spans="1:8" ht="14.1" customHeight="1">
      <c r="A39" s="25"/>
      <c r="B39" s="26"/>
      <c r="C39" s="26"/>
      <c r="D39" s="26"/>
      <c r="E39" s="34"/>
      <c r="F39" s="43"/>
      <c r="G39" s="43"/>
      <c r="H39" s="24"/>
    </row>
    <row r="40" spans="1:8" ht="15.95" customHeight="1">
      <c r="A40" s="163" t="s">
        <v>137</v>
      </c>
      <c r="B40" s="164"/>
      <c r="C40" s="164"/>
      <c r="D40" s="164"/>
      <c r="E40" s="165"/>
      <c r="F40" s="158" t="s">
        <v>50</v>
      </c>
      <c r="G40" s="158"/>
      <c r="H40" s="158"/>
    </row>
    <row r="41" spans="1:8" ht="36.75" customHeight="1">
      <c r="A41" s="166"/>
      <c r="B41" s="167"/>
      <c r="C41" s="167"/>
      <c r="D41" s="167"/>
      <c r="E41" s="168"/>
      <c r="F41" s="157" t="s">
        <v>51</v>
      </c>
      <c r="G41" s="157"/>
      <c r="H41" s="44"/>
    </row>
    <row r="42" spans="1:8" ht="36.75" customHeight="1">
      <c r="A42" s="166"/>
      <c r="B42" s="167"/>
      <c r="C42" s="167"/>
      <c r="D42" s="167"/>
      <c r="E42" s="168"/>
      <c r="F42" s="157" t="s">
        <v>52</v>
      </c>
      <c r="G42" s="157"/>
      <c r="H42" s="44"/>
    </row>
    <row r="43" spans="1:8" ht="36.75" customHeight="1">
      <c r="A43" s="166"/>
      <c r="B43" s="167"/>
      <c r="C43" s="167"/>
      <c r="D43" s="167"/>
      <c r="E43" s="168"/>
      <c r="F43" s="157" t="s">
        <v>53</v>
      </c>
      <c r="G43" s="157"/>
      <c r="H43" s="44"/>
    </row>
    <row r="44" spans="1:8" ht="36.75" customHeight="1">
      <c r="A44" s="166"/>
      <c r="B44" s="167"/>
      <c r="C44" s="167"/>
      <c r="D44" s="167"/>
      <c r="E44" s="168"/>
      <c r="F44" s="157" t="s">
        <v>54</v>
      </c>
      <c r="G44" s="157"/>
      <c r="H44" s="44" t="s">
        <v>55</v>
      </c>
    </row>
    <row r="45" spans="1:8" ht="36.75" customHeight="1">
      <c r="A45" s="166"/>
      <c r="B45" s="167"/>
      <c r="C45" s="167"/>
      <c r="D45" s="167"/>
      <c r="E45" s="168"/>
      <c r="F45" s="157" t="s">
        <v>56</v>
      </c>
      <c r="G45" s="157"/>
      <c r="H45" s="44"/>
    </row>
    <row r="46" spans="1:8" ht="36.75" customHeight="1">
      <c r="A46" s="166"/>
      <c r="B46" s="167"/>
      <c r="C46" s="167"/>
      <c r="D46" s="167"/>
      <c r="E46" s="168"/>
      <c r="F46" s="155" t="s">
        <v>57</v>
      </c>
      <c r="G46" s="155"/>
      <c r="H46" s="155"/>
    </row>
    <row r="47" spans="1:8" ht="36.75" customHeight="1">
      <c r="A47" s="166"/>
      <c r="B47" s="167"/>
      <c r="C47" s="167"/>
      <c r="D47" s="167"/>
      <c r="E47" s="168"/>
      <c r="F47" s="156" t="s">
        <v>29</v>
      </c>
      <c r="G47" s="156"/>
      <c r="H47" s="156"/>
    </row>
    <row r="48" spans="1:8" ht="36.75" customHeight="1">
      <c r="A48" s="166"/>
      <c r="B48" s="167"/>
      <c r="C48" s="167"/>
      <c r="D48" s="167"/>
      <c r="E48" s="168"/>
      <c r="F48" s="156" t="s">
        <v>31</v>
      </c>
      <c r="G48" s="156"/>
      <c r="H48" s="156"/>
    </row>
    <row r="49" spans="1:8" ht="36.75" customHeight="1">
      <c r="A49" s="166"/>
      <c r="B49" s="167"/>
      <c r="C49" s="167"/>
      <c r="D49" s="167"/>
      <c r="E49" s="168"/>
      <c r="F49" s="161" t="s">
        <v>58</v>
      </c>
      <c r="G49" s="161"/>
      <c r="H49" s="161"/>
    </row>
    <row r="50" spans="1:8" ht="36.75" customHeight="1">
      <c r="A50" s="166"/>
      <c r="B50" s="167"/>
      <c r="C50" s="167"/>
      <c r="D50" s="167"/>
      <c r="E50" s="168"/>
      <c r="F50" s="45">
        <v>31</v>
      </c>
      <c r="G50" s="45">
        <v>12</v>
      </c>
      <c r="H50" s="45">
        <v>2017</v>
      </c>
    </row>
    <row r="51" spans="1:8" ht="16.149999999999999" customHeight="1">
      <c r="A51" s="166"/>
      <c r="B51" s="167"/>
      <c r="C51" s="167"/>
      <c r="D51" s="167"/>
      <c r="E51" s="168"/>
      <c r="F51" s="161" t="s">
        <v>59</v>
      </c>
      <c r="G51" s="161"/>
      <c r="H51" s="161"/>
    </row>
    <row r="52" spans="1:8" ht="34.5" customHeight="1">
      <c r="A52" s="166"/>
      <c r="B52" s="167"/>
      <c r="C52" s="167"/>
      <c r="D52" s="167"/>
      <c r="E52" s="168"/>
      <c r="F52" s="45">
        <v>2</v>
      </c>
      <c r="G52" s="45">
        <v>2</v>
      </c>
      <c r="H52" s="45">
        <v>2018</v>
      </c>
    </row>
    <row r="53" spans="1:8" ht="15">
      <c r="A53" s="169"/>
      <c r="B53" s="170"/>
      <c r="C53" s="170"/>
      <c r="D53" s="170"/>
      <c r="E53" s="171"/>
      <c r="F53" s="162" t="s">
        <v>60</v>
      </c>
      <c r="G53" s="162"/>
      <c r="H53" s="46" t="s">
        <v>95</v>
      </c>
    </row>
    <row r="58" spans="1:8">
      <c r="B58" s="47" t="s">
        <v>100</v>
      </c>
    </row>
    <row r="59" spans="1:8">
      <c r="B59" s="47" t="s">
        <v>101</v>
      </c>
    </row>
    <row r="60" spans="1:8">
      <c r="B60" s="47" t="s">
        <v>102</v>
      </c>
    </row>
    <row r="61" spans="1:8">
      <c r="B61" s="47" t="s">
        <v>103</v>
      </c>
    </row>
    <row r="62" spans="1:8">
      <c r="B62" s="47" t="s">
        <v>104</v>
      </c>
    </row>
    <row r="63" spans="1:8">
      <c r="B63" s="47" t="s">
        <v>105</v>
      </c>
    </row>
    <row r="64" spans="1:8">
      <c r="B64" s="47" t="s">
        <v>106</v>
      </c>
    </row>
    <row r="65" spans="2:2">
      <c r="B65" s="47" t="s">
        <v>107</v>
      </c>
    </row>
    <row r="66" spans="2:2">
      <c r="B66" s="47" t="s">
        <v>108</v>
      </c>
    </row>
    <row r="67" spans="2:2">
      <c r="B67" s="47" t="s">
        <v>109</v>
      </c>
    </row>
  </sheetData>
  <sheetProtection selectLockedCells="1" selectUnlockedCells="1"/>
  <mergeCells count="54">
    <mergeCell ref="F49:H49"/>
    <mergeCell ref="F41:G41"/>
    <mergeCell ref="F53:G53"/>
    <mergeCell ref="A40:E53"/>
    <mergeCell ref="F48:H48"/>
    <mergeCell ref="F51:H51"/>
    <mergeCell ref="E16:E17"/>
    <mergeCell ref="F20:G20"/>
    <mergeCell ref="A15:B15"/>
    <mergeCell ref="C15:D15"/>
    <mergeCell ref="F15:H15"/>
    <mergeCell ref="A16:B17"/>
    <mergeCell ref="C16:D16"/>
    <mergeCell ref="F16:H16"/>
    <mergeCell ref="C17:D17"/>
    <mergeCell ref="F17:H17"/>
    <mergeCell ref="A19:H19"/>
    <mergeCell ref="F21:G21"/>
    <mergeCell ref="F23:G23"/>
    <mergeCell ref="F24:G24"/>
    <mergeCell ref="F46:H46"/>
    <mergeCell ref="F47:H47"/>
    <mergeCell ref="F42:G42"/>
    <mergeCell ref="F43:G43"/>
    <mergeCell ref="F44:G44"/>
    <mergeCell ref="F45:G45"/>
    <mergeCell ref="A26:H26"/>
    <mergeCell ref="F40:H40"/>
    <mergeCell ref="F22:G22"/>
    <mergeCell ref="A21:A24"/>
    <mergeCell ref="F13:H13"/>
    <mergeCell ref="A14:B14"/>
    <mergeCell ref="C14:D14"/>
    <mergeCell ref="F14:H14"/>
    <mergeCell ref="A10:B10"/>
    <mergeCell ref="C10:D10"/>
    <mergeCell ref="F10:H10"/>
    <mergeCell ref="F12:H12"/>
    <mergeCell ref="F11:H11"/>
    <mergeCell ref="A11:B12"/>
    <mergeCell ref="C11:D12"/>
    <mergeCell ref="A13:B13"/>
    <mergeCell ref="C13:D13"/>
    <mergeCell ref="A7:H7"/>
    <mergeCell ref="A8:H8"/>
    <mergeCell ref="A9:B9"/>
    <mergeCell ref="C9:D9"/>
    <mergeCell ref="F9:H9"/>
    <mergeCell ref="A1:B6"/>
    <mergeCell ref="C1:E3"/>
    <mergeCell ref="F1:H2"/>
    <mergeCell ref="F3:H4"/>
    <mergeCell ref="C4:E6"/>
    <mergeCell ref="F5:H6"/>
  </mergeCells>
  <dataValidations count="7">
    <dataValidation type="list" operator="equal" allowBlank="1" showErrorMessage="1" sqref="F13">
      <formula1>"MENSUAL,BIMENSUAL,TRIMESTRAL,SEMESTRAL,ANUAL"</formula1>
      <formula2>0</formula2>
    </dataValidation>
    <dataValidation type="list" operator="equal" allowBlank="1" showErrorMessage="1" sqref="F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F10">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F9">
      <formula1>"EFICACIA,EFICIENCIA,EFECTIVIDAD"</formula1>
      <formula2>0</formula2>
    </dataValidation>
    <dataValidation operator="equal" allowBlank="1" showErrorMessage="1" errorTitle="Seleccionar un valor de la lista" sqref="H23 C22:C24 D22:F22 D23:E24">
      <formula1>0</formula1>
      <formula2>0</formula2>
    </dataValidation>
    <dataValidation type="list" operator="equal" allowBlank="1" showErrorMessage="1" sqref="C10:D10">
      <formula1>$B$58:$B$67</formula1>
    </dataValidation>
    <dataValidation type="list" operator="equal" allowBlank="1" showErrorMessage="1" sqref="F12:H12">
      <mc:AlternateContent xmlns:x12ac="http://schemas.microsoft.com/office/spreadsheetml/2011/1/ac" xmlns:mc="http://schemas.openxmlformats.org/markup-compatibility/2006">
        <mc:Choice Requires="x12ac">
          <x12ac:list>CANTIDAD,INICIATIVAS,ASISTENTES,ACTIVIDADES,EQUIPAMIENTOS,POR CIENTO,PARTICIPANTES,NIÑOS Y NIÑAS,"NIÑOS, NIÑAS Y JÓVENES",ORGANIZACIONES,ESPACIOS</x12ac:list>
        </mc:Choice>
        <mc:Fallback>
          <formula1>"CANTIDAD,INICIATIVAS,ASISTENTES,ACTIVIDADES,EQUIPAMIENTOS,POR CIENTO,PARTICIPANTES,NIÑOS Y NIÑAS,NIÑOS, NIÑAS Y JÓVENES,ORGANIZACIONES,ESPACIOS"</formula1>
        </mc:Fallback>
      </mc:AlternateContent>
    </dataValidation>
  </dataValidations>
  <pageMargins left="0.78749999999999998" right="0.78749999999999998" top="1.0249999999999999" bottom="1.0249999999999999" header="0.78749999999999998" footer="0.78749999999999998"/>
  <pageSetup firstPageNumber="0" orientation="portrait" horizontalDpi="300" verticalDpi="300" r:id="rId1"/>
  <headerFooter alignWithMargins="0">
    <oddHeader>&amp;C&amp;A</oddHeader>
    <oddFooter>&amp;CPágina &amp;P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zoomScale="80" zoomScaleNormal="80" workbookViewId="0">
      <selection sqref="A1:C6"/>
    </sheetView>
  </sheetViews>
  <sheetFormatPr baseColWidth="10" defaultRowHeight="14.25"/>
  <cols>
    <col min="1" max="1" width="5.5703125" style="94" bestFit="1" customWidth="1"/>
    <col min="2" max="2" width="22.85546875" style="94" customWidth="1"/>
    <col min="3" max="3" width="15.85546875" style="94" customWidth="1"/>
    <col min="4" max="4" width="16.42578125" style="94" customWidth="1"/>
    <col min="5" max="5" width="15.28515625" style="94" customWidth="1"/>
    <col min="6" max="6" width="16.85546875" style="94" customWidth="1"/>
    <col min="7" max="7" width="15.5703125" style="94" customWidth="1"/>
    <col min="8" max="8" width="16.5703125" style="94" customWidth="1"/>
    <col min="9" max="10" width="15.5703125" style="94" customWidth="1"/>
    <col min="11" max="12" width="16.5703125" style="94" bestFit="1" customWidth="1"/>
    <col min="13" max="13" width="15.28515625" style="94" bestFit="1" customWidth="1"/>
    <col min="14" max="14" width="16.5703125" style="94" bestFit="1" customWidth="1"/>
    <col min="15" max="15" width="18" style="94" bestFit="1" customWidth="1"/>
    <col min="16" max="16" width="2.85546875" style="94" customWidth="1"/>
    <col min="17" max="18" width="12.140625" style="94" customWidth="1"/>
    <col min="19" max="20" width="14.85546875" style="94" bestFit="1" customWidth="1"/>
    <col min="21" max="21" width="13.85546875" style="94" bestFit="1" customWidth="1"/>
    <col min="22" max="22" width="5.5703125" style="94" bestFit="1" customWidth="1"/>
    <col min="23" max="1024" width="12.140625" style="94" customWidth="1"/>
    <col min="1025" max="1025" width="12.5703125" style="94" customWidth="1"/>
    <col min="1026" max="1026" width="12.5703125" style="93" customWidth="1"/>
    <col min="1027" max="1027" width="11.42578125" style="93" customWidth="1"/>
    <col min="1028" max="16384" width="11.42578125" style="93"/>
  </cols>
  <sheetData>
    <row r="1" spans="1:15" s="93" customFormat="1" ht="18" customHeight="1">
      <c r="A1" s="187"/>
      <c r="B1" s="187"/>
      <c r="C1" s="187"/>
      <c r="D1" s="188" t="s">
        <v>0</v>
      </c>
      <c r="E1" s="188"/>
      <c r="F1" s="188"/>
      <c r="G1" s="188"/>
      <c r="H1" s="188"/>
      <c r="I1" s="188"/>
      <c r="J1" s="188"/>
      <c r="K1" s="188"/>
      <c r="L1" s="188"/>
      <c r="M1" s="189" t="s">
        <v>1</v>
      </c>
      <c r="N1" s="189"/>
      <c r="O1" s="189"/>
    </row>
    <row r="2" spans="1:15" s="93" customFormat="1" ht="18" customHeight="1">
      <c r="A2" s="187"/>
      <c r="B2" s="187"/>
      <c r="C2" s="187"/>
      <c r="D2" s="188"/>
      <c r="E2" s="188"/>
      <c r="F2" s="188"/>
      <c r="G2" s="188"/>
      <c r="H2" s="188"/>
      <c r="I2" s="188"/>
      <c r="J2" s="188"/>
      <c r="K2" s="188"/>
      <c r="L2" s="188"/>
      <c r="M2" s="189"/>
      <c r="N2" s="189"/>
      <c r="O2" s="189"/>
    </row>
    <row r="3" spans="1:15" s="93" customFormat="1" ht="18" customHeight="1">
      <c r="A3" s="187"/>
      <c r="B3" s="187"/>
      <c r="C3" s="187"/>
      <c r="D3" s="188"/>
      <c r="E3" s="188"/>
      <c r="F3" s="188"/>
      <c r="G3" s="188"/>
      <c r="H3" s="188"/>
      <c r="I3" s="188"/>
      <c r="J3" s="188"/>
      <c r="K3" s="188"/>
      <c r="L3" s="188"/>
      <c r="M3" s="189" t="s">
        <v>2</v>
      </c>
      <c r="N3" s="189"/>
      <c r="O3" s="189"/>
    </row>
    <row r="4" spans="1:15" s="93" customFormat="1" ht="18" customHeight="1">
      <c r="A4" s="187"/>
      <c r="B4" s="187"/>
      <c r="C4" s="187"/>
      <c r="D4" s="190" t="s">
        <v>3</v>
      </c>
      <c r="E4" s="190"/>
      <c r="F4" s="190"/>
      <c r="G4" s="190"/>
      <c r="H4" s="190"/>
      <c r="I4" s="190"/>
      <c r="J4" s="190"/>
      <c r="K4" s="190"/>
      <c r="L4" s="190"/>
      <c r="M4" s="189"/>
      <c r="N4" s="189"/>
      <c r="O4" s="189"/>
    </row>
    <row r="5" spans="1:15" s="93" customFormat="1" ht="18" customHeight="1">
      <c r="A5" s="187"/>
      <c r="B5" s="187"/>
      <c r="C5" s="187"/>
      <c r="D5" s="190"/>
      <c r="E5" s="190"/>
      <c r="F5" s="190"/>
      <c r="G5" s="190"/>
      <c r="H5" s="190"/>
      <c r="I5" s="190"/>
      <c r="J5" s="190"/>
      <c r="K5" s="190"/>
      <c r="L5" s="190"/>
      <c r="M5" s="189" t="s">
        <v>4</v>
      </c>
      <c r="N5" s="189"/>
      <c r="O5" s="189"/>
    </row>
    <row r="6" spans="1:15" s="93" customFormat="1" ht="18" customHeight="1">
      <c r="A6" s="187"/>
      <c r="B6" s="187"/>
      <c r="C6" s="187"/>
      <c r="D6" s="190"/>
      <c r="E6" s="190"/>
      <c r="F6" s="190"/>
      <c r="G6" s="190"/>
      <c r="H6" s="190"/>
      <c r="I6" s="190"/>
      <c r="J6" s="190"/>
      <c r="K6" s="190"/>
      <c r="L6" s="190"/>
      <c r="M6" s="189"/>
      <c r="N6" s="189"/>
      <c r="O6" s="189"/>
    </row>
    <row r="7" spans="1:15" s="93" customFormat="1">
      <c r="A7" s="186"/>
      <c r="B7" s="186"/>
      <c r="C7" s="186"/>
      <c r="D7" s="186"/>
      <c r="E7" s="186"/>
      <c r="F7" s="186"/>
      <c r="G7" s="186"/>
      <c r="H7" s="186"/>
      <c r="I7" s="186"/>
      <c r="J7" s="186"/>
      <c r="K7" s="186"/>
      <c r="L7" s="186"/>
      <c r="M7" s="186"/>
      <c r="N7" s="186"/>
      <c r="O7" s="186"/>
    </row>
    <row r="8" spans="1:15" s="93" customFormat="1" ht="30" customHeight="1">
      <c r="A8" s="179" t="s">
        <v>5</v>
      </c>
      <c r="B8" s="179"/>
      <c r="C8" s="179"/>
      <c r="D8" s="179"/>
      <c r="E8" s="179"/>
      <c r="F8" s="179"/>
      <c r="G8" s="179"/>
      <c r="H8" s="179"/>
      <c r="I8" s="179"/>
      <c r="J8" s="179"/>
      <c r="K8" s="179"/>
      <c r="L8" s="179"/>
      <c r="M8" s="179"/>
      <c r="N8" s="179"/>
      <c r="O8" s="179"/>
    </row>
    <row r="9" spans="1:15" s="93" customFormat="1" ht="32.25" customHeight="1">
      <c r="A9" s="181" t="s">
        <v>6</v>
      </c>
      <c r="B9" s="181"/>
      <c r="C9" s="181"/>
      <c r="D9" s="184" t="s">
        <v>169</v>
      </c>
      <c r="E9" s="184"/>
      <c r="F9" s="184"/>
      <c r="G9" s="184"/>
      <c r="H9" s="184"/>
      <c r="I9" s="184"/>
      <c r="J9" s="181" t="s">
        <v>8</v>
      </c>
      <c r="K9" s="181"/>
      <c r="L9" s="181"/>
      <c r="M9" s="176" t="s">
        <v>9</v>
      </c>
      <c r="N9" s="176"/>
      <c r="O9" s="176"/>
    </row>
    <row r="10" spans="1:15" s="93" customFormat="1" ht="32.25" customHeight="1">
      <c r="A10" s="181" t="s">
        <v>10</v>
      </c>
      <c r="B10" s="181"/>
      <c r="C10" s="181"/>
      <c r="D10" s="185" t="s">
        <v>170</v>
      </c>
      <c r="E10" s="185"/>
      <c r="F10" s="185"/>
      <c r="G10" s="185"/>
      <c r="H10" s="185"/>
      <c r="I10" s="185"/>
      <c r="J10" s="181" t="s">
        <v>11</v>
      </c>
      <c r="K10" s="181"/>
      <c r="L10" s="181"/>
      <c r="M10" s="176" t="s">
        <v>12</v>
      </c>
      <c r="N10" s="176"/>
      <c r="O10" s="176"/>
    </row>
    <row r="11" spans="1:15" s="93" customFormat="1" ht="32.25" customHeight="1">
      <c r="A11" s="181" t="s">
        <v>13</v>
      </c>
      <c r="B11" s="181"/>
      <c r="C11" s="181"/>
      <c r="D11" s="184" t="s">
        <v>171</v>
      </c>
      <c r="E11" s="184"/>
      <c r="F11" s="184"/>
      <c r="G11" s="184"/>
      <c r="H11" s="184"/>
      <c r="I11" s="184"/>
      <c r="J11" s="181" t="s">
        <v>15</v>
      </c>
      <c r="K11" s="181"/>
      <c r="L11" s="181"/>
      <c r="M11" s="176" t="s">
        <v>16</v>
      </c>
      <c r="N11" s="176"/>
      <c r="O11" s="176"/>
    </row>
    <row r="12" spans="1:15" s="93" customFormat="1" ht="32.25" customHeight="1">
      <c r="A12" s="181" t="s">
        <v>17</v>
      </c>
      <c r="B12" s="181"/>
      <c r="C12" s="181"/>
      <c r="D12" s="184" t="s">
        <v>172</v>
      </c>
      <c r="E12" s="184"/>
      <c r="F12" s="184"/>
      <c r="G12" s="184"/>
      <c r="H12" s="184"/>
      <c r="I12" s="184"/>
      <c r="J12" s="181" t="s">
        <v>19</v>
      </c>
      <c r="K12" s="181"/>
      <c r="L12" s="181"/>
      <c r="M12" s="176" t="s">
        <v>173</v>
      </c>
      <c r="N12" s="176"/>
      <c r="O12" s="176"/>
    </row>
    <row r="13" spans="1:15" s="93" customFormat="1" ht="32.25" customHeight="1">
      <c r="A13" s="181" t="s">
        <v>21</v>
      </c>
      <c r="B13" s="181"/>
      <c r="C13" s="181"/>
      <c r="D13" s="184" t="s">
        <v>174</v>
      </c>
      <c r="E13" s="184"/>
      <c r="F13" s="184"/>
      <c r="G13" s="184"/>
      <c r="H13" s="184"/>
      <c r="I13" s="184"/>
      <c r="J13" s="181" t="s">
        <v>23</v>
      </c>
      <c r="K13" s="181"/>
      <c r="L13" s="181"/>
      <c r="M13" s="176">
        <v>100</v>
      </c>
      <c r="N13" s="176"/>
      <c r="O13" s="176"/>
    </row>
    <row r="14" spans="1:15" s="93" customFormat="1" ht="32.25" customHeight="1">
      <c r="A14" s="181" t="s">
        <v>25</v>
      </c>
      <c r="B14" s="181"/>
      <c r="C14" s="181"/>
      <c r="D14" s="182" t="s">
        <v>175</v>
      </c>
      <c r="E14" s="182"/>
      <c r="F14" s="182"/>
      <c r="G14" s="182"/>
      <c r="H14" s="182"/>
      <c r="I14" s="182"/>
      <c r="J14" s="181" t="s">
        <v>26</v>
      </c>
      <c r="K14" s="181"/>
      <c r="L14" s="181"/>
      <c r="M14" s="183" t="s">
        <v>169</v>
      </c>
      <c r="N14" s="183"/>
      <c r="O14" s="183"/>
    </row>
    <row r="15" spans="1:15" s="93" customFormat="1" ht="42.4" customHeight="1">
      <c r="A15" s="181" t="s">
        <v>28</v>
      </c>
      <c r="B15" s="181"/>
      <c r="C15" s="181"/>
      <c r="D15" s="176" t="s">
        <v>176</v>
      </c>
      <c r="E15" s="176"/>
      <c r="F15" s="176"/>
      <c r="G15" s="176"/>
      <c r="H15" s="176"/>
      <c r="I15" s="181" t="s">
        <v>30</v>
      </c>
      <c r="J15" s="181"/>
      <c r="K15" s="181"/>
      <c r="L15" s="175" t="s">
        <v>93</v>
      </c>
      <c r="M15" s="175"/>
      <c r="N15" s="175"/>
      <c r="O15" s="175"/>
    </row>
    <row r="16" spans="1:15" s="93" customFormat="1" ht="33" customHeight="1">
      <c r="A16" s="181"/>
      <c r="B16" s="181"/>
      <c r="C16" s="181"/>
      <c r="D16" s="176" t="s">
        <v>94</v>
      </c>
      <c r="E16" s="176"/>
      <c r="F16" s="176"/>
      <c r="G16" s="176"/>
      <c r="H16" s="176"/>
      <c r="I16" s="181"/>
      <c r="J16" s="181"/>
      <c r="K16" s="181"/>
      <c r="L16" s="176" t="s">
        <v>31</v>
      </c>
      <c r="M16" s="176"/>
      <c r="N16" s="176"/>
      <c r="O16" s="176"/>
    </row>
    <row r="17" spans="1:1025" ht="6.75" customHeight="1"/>
    <row r="18" spans="1:1025" ht="30" customHeight="1">
      <c r="A18" s="179" t="s">
        <v>32</v>
      </c>
      <c r="B18" s="179"/>
      <c r="C18" s="179"/>
      <c r="D18" s="179"/>
      <c r="E18" s="179"/>
      <c r="F18" s="179"/>
      <c r="G18" s="179"/>
      <c r="H18" s="179"/>
      <c r="I18" s="179"/>
      <c r="J18" s="179"/>
      <c r="K18" s="179"/>
      <c r="L18" s="179"/>
      <c r="M18" s="179"/>
      <c r="N18" s="179"/>
      <c r="O18" s="179"/>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93"/>
      <c r="IQ18" s="93"/>
      <c r="IR18" s="93"/>
      <c r="IS18" s="93"/>
      <c r="IT18" s="93"/>
      <c r="IU18" s="93"/>
      <c r="IV18" s="93"/>
      <c r="IW18" s="93"/>
      <c r="IX18" s="93"/>
      <c r="IY18" s="93"/>
      <c r="IZ18" s="93"/>
      <c r="JA18" s="93"/>
      <c r="JB18" s="93"/>
      <c r="JC18" s="93"/>
      <c r="JD18" s="93"/>
      <c r="JE18" s="93"/>
      <c r="JF18" s="93"/>
      <c r="JG18" s="93"/>
      <c r="JH18" s="93"/>
      <c r="JI18" s="93"/>
      <c r="JJ18" s="93"/>
      <c r="JK18" s="93"/>
      <c r="JL18" s="93"/>
      <c r="JM18" s="93"/>
      <c r="JN18" s="93"/>
      <c r="JO18" s="93"/>
      <c r="JP18" s="93"/>
      <c r="JQ18" s="93"/>
      <c r="JR18" s="93"/>
      <c r="JS18" s="93"/>
      <c r="JT18" s="93"/>
      <c r="JU18" s="93"/>
      <c r="JV18" s="93"/>
      <c r="JW18" s="93"/>
      <c r="JX18" s="93"/>
      <c r="JY18" s="93"/>
      <c r="JZ18" s="93"/>
      <c r="KA18" s="93"/>
      <c r="KB18" s="93"/>
      <c r="KC18" s="93"/>
      <c r="KD18" s="93"/>
      <c r="KE18" s="93"/>
      <c r="KF18" s="93"/>
      <c r="KG18" s="93"/>
      <c r="KH18" s="93"/>
      <c r="KI18" s="93"/>
      <c r="KJ18" s="93"/>
      <c r="KK18" s="93"/>
      <c r="KL18" s="93"/>
      <c r="KM18" s="93"/>
      <c r="KN18" s="93"/>
      <c r="KO18" s="93"/>
      <c r="KP18" s="93"/>
      <c r="KQ18" s="93"/>
      <c r="KR18" s="93"/>
      <c r="KS18" s="93"/>
      <c r="KT18" s="93"/>
      <c r="KU18" s="93"/>
      <c r="KV18" s="93"/>
      <c r="KW18" s="93"/>
      <c r="KX18" s="93"/>
      <c r="KY18" s="93"/>
      <c r="KZ18" s="93"/>
      <c r="LA18" s="93"/>
      <c r="LB18" s="93"/>
      <c r="LC18" s="93"/>
      <c r="LD18" s="93"/>
      <c r="LE18" s="93"/>
      <c r="LF18" s="93"/>
      <c r="LG18" s="93"/>
      <c r="LH18" s="93"/>
      <c r="LI18" s="93"/>
      <c r="LJ18" s="93"/>
      <c r="LK18" s="93"/>
      <c r="LL18" s="93"/>
      <c r="LM18" s="93"/>
      <c r="LN18" s="93"/>
      <c r="LO18" s="93"/>
      <c r="LP18" s="93"/>
      <c r="LQ18" s="93"/>
      <c r="LR18" s="93"/>
      <c r="LS18" s="93"/>
      <c r="LT18" s="93"/>
      <c r="LU18" s="93"/>
      <c r="LV18" s="93"/>
      <c r="LW18" s="93"/>
      <c r="LX18" s="93"/>
      <c r="LY18" s="93"/>
      <c r="LZ18" s="93"/>
      <c r="MA18" s="93"/>
      <c r="MB18" s="93"/>
      <c r="MC18" s="93"/>
      <c r="MD18" s="93"/>
      <c r="ME18" s="93"/>
      <c r="MF18" s="93"/>
      <c r="MG18" s="93"/>
      <c r="MH18" s="93"/>
      <c r="MI18" s="93"/>
      <c r="MJ18" s="93"/>
      <c r="MK18" s="93"/>
      <c r="ML18" s="93"/>
      <c r="MM18" s="93"/>
      <c r="MN18" s="93"/>
      <c r="MO18" s="93"/>
      <c r="MP18" s="93"/>
      <c r="MQ18" s="93"/>
      <c r="MR18" s="93"/>
      <c r="MS18" s="93"/>
      <c r="MT18" s="93"/>
      <c r="MU18" s="93"/>
      <c r="MV18" s="93"/>
      <c r="MW18" s="93"/>
      <c r="MX18" s="93"/>
      <c r="MY18" s="93"/>
      <c r="MZ18" s="93"/>
      <c r="NA18" s="93"/>
      <c r="NB18" s="93"/>
      <c r="NC18" s="93"/>
      <c r="ND18" s="93"/>
      <c r="NE18" s="93"/>
      <c r="NF18" s="93"/>
      <c r="NG18" s="93"/>
      <c r="NH18" s="93"/>
      <c r="NI18" s="93"/>
      <c r="NJ18" s="93"/>
      <c r="NK18" s="93"/>
      <c r="NL18" s="93"/>
      <c r="NM18" s="93"/>
      <c r="NN18" s="93"/>
      <c r="NO18" s="93"/>
      <c r="NP18" s="93"/>
      <c r="NQ18" s="93"/>
      <c r="NR18" s="93"/>
      <c r="NS18" s="93"/>
      <c r="NT18" s="93"/>
      <c r="NU18" s="93"/>
      <c r="NV18" s="93"/>
      <c r="NW18" s="93"/>
      <c r="NX18" s="93"/>
      <c r="NY18" s="93"/>
      <c r="NZ18" s="93"/>
      <c r="OA18" s="93"/>
      <c r="OB18" s="93"/>
      <c r="OC18" s="93"/>
      <c r="OD18" s="93"/>
      <c r="OE18" s="93"/>
      <c r="OF18" s="93"/>
      <c r="OG18" s="93"/>
      <c r="OH18" s="93"/>
      <c r="OI18" s="93"/>
      <c r="OJ18" s="93"/>
      <c r="OK18" s="93"/>
      <c r="OL18" s="93"/>
      <c r="OM18" s="93"/>
      <c r="ON18" s="93"/>
      <c r="OO18" s="93"/>
      <c r="OP18" s="93"/>
      <c r="OQ18" s="93"/>
      <c r="OR18" s="93"/>
      <c r="OS18" s="93"/>
      <c r="OT18" s="93"/>
      <c r="OU18" s="93"/>
      <c r="OV18" s="93"/>
      <c r="OW18" s="93"/>
      <c r="OX18" s="93"/>
      <c r="OY18" s="93"/>
      <c r="OZ18" s="93"/>
      <c r="PA18" s="93"/>
      <c r="PB18" s="93"/>
      <c r="PC18" s="93"/>
      <c r="PD18" s="93"/>
      <c r="PE18" s="93"/>
      <c r="PF18" s="93"/>
      <c r="PG18" s="93"/>
      <c r="PH18" s="93"/>
      <c r="PI18" s="93"/>
      <c r="PJ18" s="93"/>
      <c r="PK18" s="93"/>
      <c r="PL18" s="93"/>
      <c r="PM18" s="93"/>
      <c r="PN18" s="93"/>
      <c r="PO18" s="93"/>
      <c r="PP18" s="93"/>
      <c r="PQ18" s="93"/>
      <c r="PR18" s="93"/>
      <c r="PS18" s="93"/>
      <c r="PT18" s="93"/>
      <c r="PU18" s="93"/>
      <c r="PV18" s="93"/>
      <c r="PW18" s="93"/>
      <c r="PX18" s="93"/>
      <c r="PY18" s="93"/>
      <c r="PZ18" s="93"/>
      <c r="QA18" s="93"/>
      <c r="QB18" s="93"/>
      <c r="QC18" s="93"/>
      <c r="QD18" s="93"/>
      <c r="QE18" s="93"/>
      <c r="QF18" s="93"/>
      <c r="QG18" s="93"/>
      <c r="QH18" s="93"/>
      <c r="QI18" s="93"/>
      <c r="QJ18" s="93"/>
      <c r="QK18" s="93"/>
      <c r="QL18" s="93"/>
      <c r="QM18" s="93"/>
      <c r="QN18" s="93"/>
      <c r="QO18" s="93"/>
      <c r="QP18" s="93"/>
      <c r="QQ18" s="93"/>
      <c r="QR18" s="93"/>
      <c r="QS18" s="93"/>
      <c r="QT18" s="93"/>
      <c r="QU18" s="93"/>
      <c r="QV18" s="93"/>
      <c r="QW18" s="93"/>
      <c r="QX18" s="93"/>
      <c r="QY18" s="93"/>
      <c r="QZ18" s="93"/>
      <c r="RA18" s="93"/>
      <c r="RB18" s="93"/>
      <c r="RC18" s="93"/>
      <c r="RD18" s="93"/>
      <c r="RE18" s="93"/>
      <c r="RF18" s="93"/>
      <c r="RG18" s="93"/>
      <c r="RH18" s="93"/>
      <c r="RI18" s="93"/>
      <c r="RJ18" s="93"/>
      <c r="RK18" s="93"/>
      <c r="RL18" s="93"/>
      <c r="RM18" s="93"/>
      <c r="RN18" s="93"/>
      <c r="RO18" s="93"/>
      <c r="RP18" s="93"/>
      <c r="RQ18" s="93"/>
      <c r="RR18" s="93"/>
      <c r="RS18" s="93"/>
      <c r="RT18" s="93"/>
      <c r="RU18" s="93"/>
      <c r="RV18" s="93"/>
      <c r="RW18" s="93"/>
      <c r="RX18" s="93"/>
      <c r="RY18" s="93"/>
      <c r="RZ18" s="93"/>
      <c r="SA18" s="93"/>
      <c r="SB18" s="93"/>
      <c r="SC18" s="93"/>
      <c r="SD18" s="93"/>
      <c r="SE18" s="93"/>
      <c r="SF18" s="93"/>
      <c r="SG18" s="93"/>
      <c r="SH18" s="93"/>
      <c r="SI18" s="93"/>
      <c r="SJ18" s="93"/>
      <c r="SK18" s="93"/>
      <c r="SL18" s="93"/>
      <c r="SM18" s="93"/>
      <c r="SN18" s="93"/>
      <c r="SO18" s="93"/>
      <c r="SP18" s="93"/>
      <c r="SQ18" s="93"/>
      <c r="SR18" s="93"/>
      <c r="SS18" s="93"/>
      <c r="ST18" s="93"/>
      <c r="SU18" s="93"/>
      <c r="SV18" s="93"/>
      <c r="SW18" s="93"/>
      <c r="SX18" s="93"/>
      <c r="SY18" s="93"/>
      <c r="SZ18" s="93"/>
      <c r="TA18" s="93"/>
      <c r="TB18" s="93"/>
      <c r="TC18" s="93"/>
      <c r="TD18" s="93"/>
      <c r="TE18" s="93"/>
      <c r="TF18" s="93"/>
      <c r="TG18" s="93"/>
      <c r="TH18" s="93"/>
      <c r="TI18" s="93"/>
      <c r="TJ18" s="93"/>
      <c r="TK18" s="93"/>
      <c r="TL18" s="93"/>
      <c r="TM18" s="93"/>
      <c r="TN18" s="93"/>
      <c r="TO18" s="93"/>
      <c r="TP18" s="93"/>
      <c r="TQ18" s="93"/>
      <c r="TR18" s="93"/>
      <c r="TS18" s="93"/>
      <c r="TT18" s="93"/>
      <c r="TU18" s="93"/>
      <c r="TV18" s="93"/>
      <c r="TW18" s="93"/>
      <c r="TX18" s="93"/>
      <c r="TY18" s="93"/>
      <c r="TZ18" s="93"/>
      <c r="UA18" s="93"/>
      <c r="UB18" s="93"/>
      <c r="UC18" s="93"/>
      <c r="UD18" s="93"/>
      <c r="UE18" s="93"/>
      <c r="UF18" s="93"/>
      <c r="UG18" s="93"/>
      <c r="UH18" s="93"/>
      <c r="UI18" s="93"/>
      <c r="UJ18" s="93"/>
      <c r="UK18" s="93"/>
      <c r="UL18" s="93"/>
      <c r="UM18" s="93"/>
      <c r="UN18" s="93"/>
      <c r="UO18" s="93"/>
      <c r="UP18" s="93"/>
      <c r="UQ18" s="93"/>
      <c r="UR18" s="93"/>
      <c r="US18" s="93"/>
      <c r="UT18" s="93"/>
      <c r="UU18" s="93"/>
      <c r="UV18" s="93"/>
      <c r="UW18" s="93"/>
      <c r="UX18" s="93"/>
      <c r="UY18" s="93"/>
      <c r="UZ18" s="93"/>
      <c r="VA18" s="93"/>
      <c r="VB18" s="93"/>
      <c r="VC18" s="93"/>
      <c r="VD18" s="93"/>
      <c r="VE18" s="93"/>
      <c r="VF18" s="93"/>
      <c r="VG18" s="93"/>
      <c r="VH18" s="93"/>
      <c r="VI18" s="93"/>
      <c r="VJ18" s="93"/>
      <c r="VK18" s="93"/>
      <c r="VL18" s="93"/>
      <c r="VM18" s="93"/>
      <c r="VN18" s="93"/>
      <c r="VO18" s="93"/>
      <c r="VP18" s="93"/>
      <c r="VQ18" s="93"/>
      <c r="VR18" s="93"/>
      <c r="VS18" s="93"/>
      <c r="VT18" s="93"/>
      <c r="VU18" s="93"/>
      <c r="VV18" s="93"/>
      <c r="VW18" s="93"/>
      <c r="VX18" s="93"/>
      <c r="VY18" s="93"/>
      <c r="VZ18" s="93"/>
      <c r="WA18" s="93"/>
      <c r="WB18" s="93"/>
      <c r="WC18" s="93"/>
      <c r="WD18" s="93"/>
      <c r="WE18" s="93"/>
      <c r="WF18" s="93"/>
      <c r="WG18" s="93"/>
      <c r="WH18" s="93"/>
      <c r="WI18" s="93"/>
      <c r="WJ18" s="93"/>
      <c r="WK18" s="93"/>
      <c r="WL18" s="93"/>
      <c r="WM18" s="93"/>
      <c r="WN18" s="93"/>
      <c r="WO18" s="93"/>
      <c r="WP18" s="93"/>
      <c r="WQ18" s="93"/>
      <c r="WR18" s="93"/>
      <c r="WS18" s="93"/>
      <c r="WT18" s="93"/>
      <c r="WU18" s="93"/>
      <c r="WV18" s="93"/>
      <c r="WW18" s="93"/>
      <c r="WX18" s="93"/>
      <c r="WY18" s="93"/>
      <c r="WZ18" s="93"/>
      <c r="XA18" s="93"/>
      <c r="XB18" s="93"/>
      <c r="XC18" s="93"/>
      <c r="XD18" s="93"/>
      <c r="XE18" s="93"/>
      <c r="XF18" s="93"/>
      <c r="XG18" s="93"/>
      <c r="XH18" s="93"/>
      <c r="XI18" s="93"/>
      <c r="XJ18" s="93"/>
      <c r="XK18" s="93"/>
      <c r="XL18" s="93"/>
      <c r="XM18" s="93"/>
      <c r="XN18" s="93"/>
      <c r="XO18" s="93"/>
      <c r="XP18" s="93"/>
      <c r="XQ18" s="93"/>
      <c r="XR18" s="93"/>
      <c r="XS18" s="93"/>
      <c r="XT18" s="93"/>
      <c r="XU18" s="93"/>
      <c r="XV18" s="93"/>
      <c r="XW18" s="93"/>
      <c r="XX18" s="93"/>
      <c r="XY18" s="93"/>
      <c r="XZ18" s="93"/>
      <c r="YA18" s="93"/>
      <c r="YB18" s="93"/>
      <c r="YC18" s="93"/>
      <c r="YD18" s="93"/>
      <c r="YE18" s="93"/>
      <c r="YF18" s="93"/>
      <c r="YG18" s="93"/>
      <c r="YH18" s="93"/>
      <c r="YI18" s="93"/>
      <c r="YJ18" s="93"/>
      <c r="YK18" s="93"/>
      <c r="YL18" s="93"/>
      <c r="YM18" s="93"/>
      <c r="YN18" s="93"/>
      <c r="YO18" s="93"/>
      <c r="YP18" s="93"/>
      <c r="YQ18" s="93"/>
      <c r="YR18" s="93"/>
      <c r="YS18" s="93"/>
      <c r="YT18" s="93"/>
      <c r="YU18" s="93"/>
      <c r="YV18" s="93"/>
      <c r="YW18" s="93"/>
      <c r="YX18" s="93"/>
      <c r="YY18" s="93"/>
      <c r="YZ18" s="93"/>
      <c r="ZA18" s="93"/>
      <c r="ZB18" s="93"/>
      <c r="ZC18" s="93"/>
      <c r="ZD18" s="93"/>
      <c r="ZE18" s="93"/>
      <c r="ZF18" s="93"/>
      <c r="ZG18" s="93"/>
      <c r="ZH18" s="93"/>
      <c r="ZI18" s="93"/>
      <c r="ZJ18" s="93"/>
      <c r="ZK18" s="93"/>
      <c r="ZL18" s="93"/>
      <c r="ZM18" s="93"/>
      <c r="ZN18" s="93"/>
      <c r="ZO18" s="93"/>
      <c r="ZP18" s="93"/>
      <c r="ZQ18" s="93"/>
      <c r="ZR18" s="93"/>
      <c r="ZS18" s="93"/>
      <c r="ZT18" s="93"/>
      <c r="ZU18" s="93"/>
      <c r="ZV18" s="93"/>
      <c r="ZW18" s="93"/>
      <c r="ZX18" s="93"/>
      <c r="ZY18" s="93"/>
      <c r="ZZ18" s="93"/>
      <c r="AAA18" s="93"/>
      <c r="AAB18" s="93"/>
      <c r="AAC18" s="93"/>
      <c r="AAD18" s="93"/>
      <c r="AAE18" s="93"/>
      <c r="AAF18" s="93"/>
      <c r="AAG18" s="93"/>
      <c r="AAH18" s="93"/>
      <c r="AAI18" s="93"/>
      <c r="AAJ18" s="93"/>
      <c r="AAK18" s="93"/>
      <c r="AAL18" s="93"/>
      <c r="AAM18" s="93"/>
      <c r="AAN18" s="93"/>
      <c r="AAO18" s="93"/>
      <c r="AAP18" s="93"/>
      <c r="AAQ18" s="93"/>
      <c r="AAR18" s="93"/>
      <c r="AAS18" s="93"/>
      <c r="AAT18" s="93"/>
      <c r="AAU18" s="93"/>
      <c r="AAV18" s="93"/>
      <c r="AAW18" s="93"/>
      <c r="AAX18" s="93"/>
      <c r="AAY18" s="93"/>
      <c r="AAZ18" s="93"/>
      <c r="ABA18" s="93"/>
      <c r="ABB18" s="93"/>
      <c r="ABC18" s="93"/>
      <c r="ABD18" s="93"/>
      <c r="ABE18" s="93"/>
      <c r="ABF18" s="93"/>
      <c r="ABG18" s="93"/>
      <c r="ABH18" s="93"/>
      <c r="ABI18" s="93"/>
      <c r="ABJ18" s="93"/>
      <c r="ABK18" s="93"/>
      <c r="ABL18" s="93"/>
      <c r="ABM18" s="93"/>
      <c r="ABN18" s="93"/>
      <c r="ABO18" s="93"/>
      <c r="ABP18" s="93"/>
      <c r="ABQ18" s="93"/>
      <c r="ABR18" s="93"/>
      <c r="ABS18" s="93"/>
      <c r="ABT18" s="93"/>
      <c r="ABU18" s="93"/>
      <c r="ABV18" s="93"/>
      <c r="ABW18" s="93"/>
      <c r="ABX18" s="93"/>
      <c r="ABY18" s="93"/>
      <c r="ABZ18" s="93"/>
      <c r="ACA18" s="93"/>
      <c r="ACB18" s="93"/>
      <c r="ACC18" s="93"/>
      <c r="ACD18" s="93"/>
      <c r="ACE18" s="93"/>
      <c r="ACF18" s="93"/>
      <c r="ACG18" s="93"/>
      <c r="ACH18" s="93"/>
      <c r="ACI18" s="93"/>
      <c r="ACJ18" s="93"/>
      <c r="ACK18" s="93"/>
      <c r="ACL18" s="93"/>
      <c r="ACM18" s="93"/>
      <c r="ACN18" s="93"/>
      <c r="ACO18" s="93"/>
      <c r="ACP18" s="93"/>
      <c r="ACQ18" s="93"/>
      <c r="ACR18" s="93"/>
      <c r="ACS18" s="93"/>
      <c r="ACT18" s="93"/>
      <c r="ACU18" s="93"/>
      <c r="ACV18" s="93"/>
      <c r="ACW18" s="93"/>
      <c r="ACX18" s="93"/>
      <c r="ACY18" s="93"/>
      <c r="ACZ18" s="93"/>
      <c r="ADA18" s="93"/>
      <c r="ADB18" s="93"/>
      <c r="ADC18" s="93"/>
      <c r="ADD18" s="93"/>
      <c r="ADE18" s="93"/>
      <c r="ADF18" s="93"/>
      <c r="ADG18" s="93"/>
      <c r="ADH18" s="93"/>
      <c r="ADI18" s="93"/>
      <c r="ADJ18" s="93"/>
      <c r="ADK18" s="93"/>
      <c r="ADL18" s="93"/>
      <c r="ADM18" s="93"/>
      <c r="ADN18" s="93"/>
      <c r="ADO18" s="93"/>
      <c r="ADP18" s="93"/>
      <c r="ADQ18" s="93"/>
      <c r="ADR18" s="93"/>
      <c r="ADS18" s="93"/>
      <c r="ADT18" s="93"/>
      <c r="ADU18" s="93"/>
      <c r="ADV18" s="93"/>
      <c r="ADW18" s="93"/>
      <c r="ADX18" s="93"/>
      <c r="ADY18" s="93"/>
      <c r="ADZ18" s="93"/>
      <c r="AEA18" s="93"/>
      <c r="AEB18" s="93"/>
      <c r="AEC18" s="93"/>
      <c r="AED18" s="93"/>
      <c r="AEE18" s="93"/>
      <c r="AEF18" s="93"/>
      <c r="AEG18" s="93"/>
      <c r="AEH18" s="93"/>
      <c r="AEI18" s="93"/>
      <c r="AEJ18" s="93"/>
      <c r="AEK18" s="93"/>
      <c r="AEL18" s="93"/>
      <c r="AEM18" s="93"/>
      <c r="AEN18" s="93"/>
      <c r="AEO18" s="93"/>
      <c r="AEP18" s="93"/>
      <c r="AEQ18" s="93"/>
      <c r="AER18" s="93"/>
      <c r="AES18" s="93"/>
      <c r="AET18" s="93"/>
      <c r="AEU18" s="93"/>
      <c r="AEV18" s="93"/>
      <c r="AEW18" s="93"/>
      <c r="AEX18" s="93"/>
      <c r="AEY18" s="93"/>
      <c r="AEZ18" s="93"/>
      <c r="AFA18" s="93"/>
      <c r="AFB18" s="93"/>
      <c r="AFC18" s="93"/>
      <c r="AFD18" s="93"/>
      <c r="AFE18" s="93"/>
      <c r="AFF18" s="93"/>
      <c r="AFG18" s="93"/>
      <c r="AFH18" s="93"/>
      <c r="AFI18" s="93"/>
      <c r="AFJ18" s="93"/>
      <c r="AFK18" s="93"/>
      <c r="AFL18" s="93"/>
      <c r="AFM18" s="93"/>
      <c r="AFN18" s="93"/>
      <c r="AFO18" s="93"/>
      <c r="AFP18" s="93"/>
      <c r="AFQ18" s="93"/>
      <c r="AFR18" s="93"/>
      <c r="AFS18" s="93"/>
      <c r="AFT18" s="93"/>
      <c r="AFU18" s="93"/>
      <c r="AFV18" s="93"/>
      <c r="AFW18" s="93"/>
      <c r="AFX18" s="93"/>
      <c r="AFY18" s="93"/>
      <c r="AFZ18" s="93"/>
      <c r="AGA18" s="93"/>
      <c r="AGB18" s="93"/>
      <c r="AGC18" s="93"/>
      <c r="AGD18" s="93"/>
      <c r="AGE18" s="93"/>
      <c r="AGF18" s="93"/>
      <c r="AGG18" s="93"/>
      <c r="AGH18" s="93"/>
      <c r="AGI18" s="93"/>
      <c r="AGJ18" s="93"/>
      <c r="AGK18" s="93"/>
      <c r="AGL18" s="93"/>
      <c r="AGM18" s="93"/>
      <c r="AGN18" s="93"/>
      <c r="AGO18" s="93"/>
      <c r="AGP18" s="93"/>
      <c r="AGQ18" s="93"/>
      <c r="AGR18" s="93"/>
      <c r="AGS18" s="93"/>
      <c r="AGT18" s="93"/>
      <c r="AGU18" s="93"/>
      <c r="AGV18" s="93"/>
      <c r="AGW18" s="93"/>
      <c r="AGX18" s="93"/>
      <c r="AGY18" s="93"/>
      <c r="AGZ18" s="93"/>
      <c r="AHA18" s="93"/>
      <c r="AHB18" s="93"/>
      <c r="AHC18" s="93"/>
      <c r="AHD18" s="93"/>
      <c r="AHE18" s="93"/>
      <c r="AHF18" s="93"/>
      <c r="AHG18" s="93"/>
      <c r="AHH18" s="93"/>
      <c r="AHI18" s="93"/>
      <c r="AHJ18" s="93"/>
      <c r="AHK18" s="93"/>
      <c r="AHL18" s="93"/>
      <c r="AHM18" s="93"/>
      <c r="AHN18" s="93"/>
      <c r="AHO18" s="93"/>
      <c r="AHP18" s="93"/>
      <c r="AHQ18" s="93"/>
      <c r="AHR18" s="93"/>
      <c r="AHS18" s="93"/>
      <c r="AHT18" s="93"/>
      <c r="AHU18" s="93"/>
      <c r="AHV18" s="93"/>
      <c r="AHW18" s="93"/>
      <c r="AHX18" s="93"/>
      <c r="AHY18" s="93"/>
      <c r="AHZ18" s="93"/>
      <c r="AIA18" s="93"/>
      <c r="AIB18" s="93"/>
      <c r="AIC18" s="93"/>
      <c r="AID18" s="93"/>
      <c r="AIE18" s="93"/>
      <c r="AIF18" s="93"/>
      <c r="AIG18" s="93"/>
      <c r="AIH18" s="93"/>
      <c r="AII18" s="93"/>
      <c r="AIJ18" s="93"/>
      <c r="AIK18" s="93"/>
      <c r="AIL18" s="93"/>
      <c r="AIM18" s="93"/>
      <c r="AIN18" s="93"/>
      <c r="AIO18" s="93"/>
      <c r="AIP18" s="93"/>
      <c r="AIQ18" s="93"/>
      <c r="AIR18" s="93"/>
      <c r="AIS18" s="93"/>
      <c r="AIT18" s="93"/>
      <c r="AIU18" s="93"/>
      <c r="AIV18" s="93"/>
      <c r="AIW18" s="93"/>
      <c r="AIX18" s="93"/>
      <c r="AIY18" s="93"/>
      <c r="AIZ18" s="93"/>
      <c r="AJA18" s="93"/>
      <c r="AJB18" s="93"/>
      <c r="AJC18" s="93"/>
      <c r="AJD18" s="93"/>
      <c r="AJE18" s="93"/>
      <c r="AJF18" s="93"/>
      <c r="AJG18" s="93"/>
      <c r="AJH18" s="93"/>
      <c r="AJI18" s="93"/>
      <c r="AJJ18" s="93"/>
      <c r="AJK18" s="93"/>
      <c r="AJL18" s="93"/>
      <c r="AJM18" s="93"/>
      <c r="AJN18" s="93"/>
      <c r="AJO18" s="93"/>
      <c r="AJP18" s="93"/>
      <c r="AJQ18" s="93"/>
      <c r="AJR18" s="93"/>
      <c r="AJS18" s="93"/>
      <c r="AJT18" s="93"/>
      <c r="AJU18" s="93"/>
      <c r="AJV18" s="93"/>
      <c r="AJW18" s="93"/>
      <c r="AJX18" s="93"/>
      <c r="AJY18" s="93"/>
      <c r="AJZ18" s="93"/>
      <c r="AKA18" s="93"/>
      <c r="AKB18" s="93"/>
      <c r="AKC18" s="93"/>
      <c r="AKD18" s="93"/>
      <c r="AKE18" s="93"/>
      <c r="AKF18" s="93"/>
      <c r="AKG18" s="93"/>
      <c r="AKH18" s="93"/>
      <c r="AKI18" s="93"/>
      <c r="AKJ18" s="93"/>
      <c r="AKK18" s="93"/>
      <c r="AKL18" s="93"/>
      <c r="AKM18" s="93"/>
      <c r="AKN18" s="93"/>
      <c r="AKO18" s="93"/>
      <c r="AKP18" s="93"/>
      <c r="AKQ18" s="93"/>
      <c r="AKR18" s="93"/>
      <c r="AKS18" s="93"/>
      <c r="AKT18" s="93"/>
      <c r="AKU18" s="93"/>
      <c r="AKV18" s="93"/>
      <c r="AKW18" s="93"/>
      <c r="AKX18" s="93"/>
      <c r="AKY18" s="93"/>
      <c r="AKZ18" s="93"/>
      <c r="ALA18" s="93"/>
      <c r="ALB18" s="93"/>
      <c r="ALC18" s="93"/>
      <c r="ALD18" s="93"/>
      <c r="ALE18" s="93"/>
      <c r="ALF18" s="93"/>
      <c r="ALG18" s="93"/>
      <c r="ALH18" s="93"/>
      <c r="ALI18" s="93"/>
      <c r="ALJ18" s="93"/>
      <c r="ALK18" s="93"/>
      <c r="ALL18" s="93"/>
      <c r="ALM18" s="93"/>
      <c r="ALN18" s="93"/>
      <c r="ALO18" s="93"/>
      <c r="ALP18" s="93"/>
      <c r="ALQ18" s="93"/>
      <c r="ALR18" s="93"/>
      <c r="ALS18" s="93"/>
      <c r="ALT18" s="93"/>
      <c r="ALU18" s="93"/>
      <c r="ALV18" s="93"/>
      <c r="ALW18" s="93"/>
      <c r="ALX18" s="93"/>
      <c r="ALY18" s="93"/>
      <c r="ALZ18" s="93"/>
      <c r="AMA18" s="93"/>
      <c r="AMB18" s="93"/>
      <c r="AMC18" s="93"/>
      <c r="AMD18" s="93"/>
      <c r="AME18" s="93"/>
      <c r="AMF18" s="93"/>
      <c r="AMG18" s="93"/>
      <c r="AMH18" s="93"/>
      <c r="AMI18" s="93"/>
      <c r="AMJ18" s="93"/>
      <c r="AMK18" s="93"/>
    </row>
    <row r="19" spans="1:1025" ht="30" customHeight="1">
      <c r="A19" s="95" t="s">
        <v>33</v>
      </c>
      <c r="B19" s="96" t="s">
        <v>34</v>
      </c>
      <c r="C19" s="96" t="s">
        <v>35</v>
      </c>
      <c r="D19" s="95" t="s">
        <v>36</v>
      </c>
      <c r="E19" s="95" t="s">
        <v>37</v>
      </c>
      <c r="F19" s="95" t="s">
        <v>38</v>
      </c>
      <c r="G19" s="95" t="s">
        <v>39</v>
      </c>
      <c r="H19" s="95" t="s">
        <v>40</v>
      </c>
      <c r="I19" s="95" t="s">
        <v>41</v>
      </c>
      <c r="J19" s="95" t="s">
        <v>42</v>
      </c>
      <c r="K19" s="95" t="s">
        <v>43</v>
      </c>
      <c r="L19" s="95" t="s">
        <v>44</v>
      </c>
      <c r="M19" s="95" t="s">
        <v>45</v>
      </c>
      <c r="N19" s="95" t="s">
        <v>46</v>
      </c>
      <c r="O19" s="95" t="s">
        <v>47</v>
      </c>
      <c r="P19" s="93"/>
      <c r="Q19" s="93"/>
      <c r="R19" s="93"/>
      <c r="S19" s="97" t="s">
        <v>142</v>
      </c>
      <c r="T19" s="97"/>
      <c r="U19" s="97" t="s">
        <v>144</v>
      </c>
      <c r="V19" s="97"/>
      <c r="W19" s="97"/>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c r="IU19" s="93"/>
      <c r="IV19" s="93"/>
      <c r="IW19" s="93"/>
      <c r="IX19" s="93"/>
      <c r="IY19" s="93"/>
      <c r="IZ19" s="93"/>
      <c r="JA19" s="93"/>
      <c r="JB19" s="93"/>
      <c r="JC19" s="93"/>
      <c r="JD19" s="93"/>
      <c r="JE19" s="93"/>
      <c r="JF19" s="93"/>
      <c r="JG19" s="93"/>
      <c r="JH19" s="93"/>
      <c r="JI19" s="93"/>
      <c r="JJ19" s="93"/>
      <c r="JK19" s="93"/>
      <c r="JL19" s="93"/>
      <c r="JM19" s="93"/>
      <c r="JN19" s="93"/>
      <c r="JO19" s="93"/>
      <c r="JP19" s="93"/>
      <c r="JQ19" s="93"/>
      <c r="JR19" s="93"/>
      <c r="JS19" s="93"/>
      <c r="JT19" s="93"/>
      <c r="JU19" s="93"/>
      <c r="JV19" s="93"/>
      <c r="JW19" s="93"/>
      <c r="JX19" s="93"/>
      <c r="JY19" s="93"/>
      <c r="JZ19" s="93"/>
      <c r="KA19" s="93"/>
      <c r="KB19" s="93"/>
      <c r="KC19" s="93"/>
      <c r="KD19" s="93"/>
      <c r="KE19" s="93"/>
      <c r="KF19" s="93"/>
      <c r="KG19" s="93"/>
      <c r="KH19" s="93"/>
      <c r="KI19" s="93"/>
      <c r="KJ19" s="93"/>
      <c r="KK19" s="93"/>
      <c r="KL19" s="93"/>
      <c r="KM19" s="93"/>
      <c r="KN19" s="93"/>
      <c r="KO19" s="93"/>
      <c r="KP19" s="93"/>
      <c r="KQ19" s="93"/>
      <c r="KR19" s="93"/>
      <c r="KS19" s="93"/>
      <c r="KT19" s="93"/>
      <c r="KU19" s="93"/>
      <c r="KV19" s="93"/>
      <c r="KW19" s="93"/>
      <c r="KX19" s="93"/>
      <c r="KY19" s="93"/>
      <c r="KZ19" s="93"/>
      <c r="LA19" s="93"/>
      <c r="LB19" s="93"/>
      <c r="LC19" s="93"/>
      <c r="LD19" s="93"/>
      <c r="LE19" s="93"/>
      <c r="LF19" s="93"/>
      <c r="LG19" s="93"/>
      <c r="LH19" s="93"/>
      <c r="LI19" s="93"/>
      <c r="LJ19" s="93"/>
      <c r="LK19" s="93"/>
      <c r="LL19" s="93"/>
      <c r="LM19" s="93"/>
      <c r="LN19" s="93"/>
      <c r="LO19" s="93"/>
      <c r="LP19" s="93"/>
      <c r="LQ19" s="93"/>
      <c r="LR19" s="93"/>
      <c r="LS19" s="93"/>
      <c r="LT19" s="93"/>
      <c r="LU19" s="93"/>
      <c r="LV19" s="93"/>
      <c r="LW19" s="93"/>
      <c r="LX19" s="93"/>
      <c r="LY19" s="93"/>
      <c r="LZ19" s="93"/>
      <c r="MA19" s="93"/>
      <c r="MB19" s="93"/>
      <c r="MC19" s="93"/>
      <c r="MD19" s="93"/>
      <c r="ME19" s="93"/>
      <c r="MF19" s="93"/>
      <c r="MG19" s="93"/>
      <c r="MH19" s="93"/>
      <c r="MI19" s="93"/>
      <c r="MJ19" s="93"/>
      <c r="MK19" s="93"/>
      <c r="ML19" s="93"/>
      <c r="MM19" s="93"/>
      <c r="MN19" s="93"/>
      <c r="MO19" s="93"/>
      <c r="MP19" s="93"/>
      <c r="MQ19" s="93"/>
      <c r="MR19" s="93"/>
      <c r="MS19" s="93"/>
      <c r="MT19" s="93"/>
      <c r="MU19" s="93"/>
      <c r="MV19" s="93"/>
      <c r="MW19" s="93"/>
      <c r="MX19" s="93"/>
      <c r="MY19" s="93"/>
      <c r="MZ19" s="93"/>
      <c r="NA19" s="93"/>
      <c r="NB19" s="93"/>
      <c r="NC19" s="93"/>
      <c r="ND19" s="93"/>
      <c r="NE19" s="93"/>
      <c r="NF19" s="93"/>
      <c r="NG19" s="93"/>
      <c r="NH19" s="93"/>
      <c r="NI19" s="93"/>
      <c r="NJ19" s="93"/>
      <c r="NK19" s="93"/>
      <c r="NL19" s="93"/>
      <c r="NM19" s="93"/>
      <c r="NN19" s="93"/>
      <c r="NO19" s="93"/>
      <c r="NP19" s="93"/>
      <c r="NQ19" s="93"/>
      <c r="NR19" s="93"/>
      <c r="NS19" s="93"/>
      <c r="NT19" s="93"/>
      <c r="NU19" s="93"/>
      <c r="NV19" s="93"/>
      <c r="NW19" s="93"/>
      <c r="NX19" s="93"/>
      <c r="NY19" s="93"/>
      <c r="NZ19" s="93"/>
      <c r="OA19" s="93"/>
      <c r="OB19" s="93"/>
      <c r="OC19" s="93"/>
      <c r="OD19" s="93"/>
      <c r="OE19" s="93"/>
      <c r="OF19" s="93"/>
      <c r="OG19" s="93"/>
      <c r="OH19" s="93"/>
      <c r="OI19" s="93"/>
      <c r="OJ19" s="93"/>
      <c r="OK19" s="93"/>
      <c r="OL19" s="93"/>
      <c r="OM19" s="93"/>
      <c r="ON19" s="93"/>
      <c r="OO19" s="93"/>
      <c r="OP19" s="93"/>
      <c r="OQ19" s="93"/>
      <c r="OR19" s="93"/>
      <c r="OS19" s="93"/>
      <c r="OT19" s="93"/>
      <c r="OU19" s="93"/>
      <c r="OV19" s="93"/>
      <c r="OW19" s="93"/>
      <c r="OX19" s="93"/>
      <c r="OY19" s="93"/>
      <c r="OZ19" s="93"/>
      <c r="PA19" s="93"/>
      <c r="PB19" s="93"/>
      <c r="PC19" s="93"/>
      <c r="PD19" s="93"/>
      <c r="PE19" s="93"/>
      <c r="PF19" s="93"/>
      <c r="PG19" s="93"/>
      <c r="PH19" s="93"/>
      <c r="PI19" s="93"/>
      <c r="PJ19" s="93"/>
      <c r="PK19" s="93"/>
      <c r="PL19" s="93"/>
      <c r="PM19" s="93"/>
      <c r="PN19" s="93"/>
      <c r="PO19" s="93"/>
      <c r="PP19" s="93"/>
      <c r="PQ19" s="93"/>
      <c r="PR19" s="93"/>
      <c r="PS19" s="93"/>
      <c r="PT19" s="93"/>
      <c r="PU19" s="93"/>
      <c r="PV19" s="93"/>
      <c r="PW19" s="93"/>
      <c r="PX19" s="93"/>
      <c r="PY19" s="93"/>
      <c r="PZ19" s="93"/>
      <c r="QA19" s="93"/>
      <c r="QB19" s="93"/>
      <c r="QC19" s="93"/>
      <c r="QD19" s="93"/>
      <c r="QE19" s="93"/>
      <c r="QF19" s="93"/>
      <c r="QG19" s="93"/>
      <c r="QH19" s="93"/>
      <c r="QI19" s="93"/>
      <c r="QJ19" s="93"/>
      <c r="QK19" s="93"/>
      <c r="QL19" s="93"/>
      <c r="QM19" s="93"/>
      <c r="QN19" s="93"/>
      <c r="QO19" s="93"/>
      <c r="QP19" s="93"/>
      <c r="QQ19" s="93"/>
      <c r="QR19" s="93"/>
      <c r="QS19" s="93"/>
      <c r="QT19" s="93"/>
      <c r="QU19" s="93"/>
      <c r="QV19" s="93"/>
      <c r="QW19" s="93"/>
      <c r="QX19" s="93"/>
      <c r="QY19" s="93"/>
      <c r="QZ19" s="93"/>
      <c r="RA19" s="93"/>
      <c r="RB19" s="93"/>
      <c r="RC19" s="93"/>
      <c r="RD19" s="93"/>
      <c r="RE19" s="93"/>
      <c r="RF19" s="93"/>
      <c r="RG19" s="93"/>
      <c r="RH19" s="93"/>
      <c r="RI19" s="93"/>
      <c r="RJ19" s="93"/>
      <c r="RK19" s="93"/>
      <c r="RL19" s="93"/>
      <c r="RM19" s="93"/>
      <c r="RN19" s="93"/>
      <c r="RO19" s="93"/>
      <c r="RP19" s="93"/>
      <c r="RQ19" s="93"/>
      <c r="RR19" s="93"/>
      <c r="RS19" s="93"/>
      <c r="RT19" s="93"/>
      <c r="RU19" s="93"/>
      <c r="RV19" s="93"/>
      <c r="RW19" s="93"/>
      <c r="RX19" s="93"/>
      <c r="RY19" s="93"/>
      <c r="RZ19" s="93"/>
      <c r="SA19" s="93"/>
      <c r="SB19" s="93"/>
      <c r="SC19" s="93"/>
      <c r="SD19" s="93"/>
      <c r="SE19" s="93"/>
      <c r="SF19" s="93"/>
      <c r="SG19" s="93"/>
      <c r="SH19" s="93"/>
      <c r="SI19" s="93"/>
      <c r="SJ19" s="93"/>
      <c r="SK19" s="93"/>
      <c r="SL19" s="93"/>
      <c r="SM19" s="93"/>
      <c r="SN19" s="93"/>
      <c r="SO19" s="93"/>
      <c r="SP19" s="93"/>
      <c r="SQ19" s="93"/>
      <c r="SR19" s="93"/>
      <c r="SS19" s="93"/>
      <c r="ST19" s="93"/>
      <c r="SU19" s="93"/>
      <c r="SV19" s="93"/>
      <c r="SW19" s="93"/>
      <c r="SX19" s="93"/>
      <c r="SY19" s="93"/>
      <c r="SZ19" s="93"/>
      <c r="TA19" s="93"/>
      <c r="TB19" s="93"/>
      <c r="TC19" s="93"/>
      <c r="TD19" s="93"/>
      <c r="TE19" s="93"/>
      <c r="TF19" s="93"/>
      <c r="TG19" s="93"/>
      <c r="TH19" s="93"/>
      <c r="TI19" s="93"/>
      <c r="TJ19" s="93"/>
      <c r="TK19" s="93"/>
      <c r="TL19" s="93"/>
      <c r="TM19" s="93"/>
      <c r="TN19" s="93"/>
      <c r="TO19" s="93"/>
      <c r="TP19" s="93"/>
      <c r="TQ19" s="93"/>
      <c r="TR19" s="93"/>
      <c r="TS19" s="93"/>
      <c r="TT19" s="93"/>
      <c r="TU19" s="93"/>
      <c r="TV19" s="93"/>
      <c r="TW19" s="93"/>
      <c r="TX19" s="93"/>
      <c r="TY19" s="93"/>
      <c r="TZ19" s="93"/>
      <c r="UA19" s="93"/>
      <c r="UB19" s="93"/>
      <c r="UC19" s="93"/>
      <c r="UD19" s="93"/>
      <c r="UE19" s="93"/>
      <c r="UF19" s="93"/>
      <c r="UG19" s="93"/>
      <c r="UH19" s="93"/>
      <c r="UI19" s="93"/>
      <c r="UJ19" s="93"/>
      <c r="UK19" s="93"/>
      <c r="UL19" s="93"/>
      <c r="UM19" s="93"/>
      <c r="UN19" s="93"/>
      <c r="UO19" s="93"/>
      <c r="UP19" s="93"/>
      <c r="UQ19" s="93"/>
      <c r="UR19" s="93"/>
      <c r="US19" s="93"/>
      <c r="UT19" s="93"/>
      <c r="UU19" s="93"/>
      <c r="UV19" s="93"/>
      <c r="UW19" s="93"/>
      <c r="UX19" s="93"/>
      <c r="UY19" s="93"/>
      <c r="UZ19" s="93"/>
      <c r="VA19" s="93"/>
      <c r="VB19" s="93"/>
      <c r="VC19" s="93"/>
      <c r="VD19" s="93"/>
      <c r="VE19" s="93"/>
      <c r="VF19" s="93"/>
      <c r="VG19" s="93"/>
      <c r="VH19" s="93"/>
      <c r="VI19" s="93"/>
      <c r="VJ19" s="93"/>
      <c r="VK19" s="93"/>
      <c r="VL19" s="93"/>
      <c r="VM19" s="93"/>
      <c r="VN19" s="93"/>
      <c r="VO19" s="93"/>
      <c r="VP19" s="93"/>
      <c r="VQ19" s="93"/>
      <c r="VR19" s="93"/>
      <c r="VS19" s="93"/>
      <c r="VT19" s="93"/>
      <c r="VU19" s="93"/>
      <c r="VV19" s="93"/>
      <c r="VW19" s="93"/>
      <c r="VX19" s="93"/>
      <c r="VY19" s="93"/>
      <c r="VZ19" s="93"/>
      <c r="WA19" s="93"/>
      <c r="WB19" s="93"/>
      <c r="WC19" s="93"/>
      <c r="WD19" s="93"/>
      <c r="WE19" s="93"/>
      <c r="WF19" s="93"/>
      <c r="WG19" s="93"/>
      <c r="WH19" s="93"/>
      <c r="WI19" s="93"/>
      <c r="WJ19" s="93"/>
      <c r="WK19" s="93"/>
      <c r="WL19" s="93"/>
      <c r="WM19" s="93"/>
      <c r="WN19" s="93"/>
      <c r="WO19" s="93"/>
      <c r="WP19" s="93"/>
      <c r="WQ19" s="93"/>
      <c r="WR19" s="93"/>
      <c r="WS19" s="93"/>
      <c r="WT19" s="93"/>
      <c r="WU19" s="93"/>
      <c r="WV19" s="93"/>
      <c r="WW19" s="93"/>
      <c r="WX19" s="93"/>
      <c r="WY19" s="93"/>
      <c r="WZ19" s="93"/>
      <c r="XA19" s="93"/>
      <c r="XB19" s="93"/>
      <c r="XC19" s="93"/>
      <c r="XD19" s="93"/>
      <c r="XE19" s="93"/>
      <c r="XF19" s="93"/>
      <c r="XG19" s="93"/>
      <c r="XH19" s="93"/>
      <c r="XI19" s="93"/>
      <c r="XJ19" s="93"/>
      <c r="XK19" s="93"/>
      <c r="XL19" s="93"/>
      <c r="XM19" s="93"/>
      <c r="XN19" s="93"/>
      <c r="XO19" s="93"/>
      <c r="XP19" s="93"/>
      <c r="XQ19" s="93"/>
      <c r="XR19" s="93"/>
      <c r="XS19" s="93"/>
      <c r="XT19" s="93"/>
      <c r="XU19" s="93"/>
      <c r="XV19" s="93"/>
      <c r="XW19" s="93"/>
      <c r="XX19" s="93"/>
      <c r="XY19" s="93"/>
      <c r="XZ19" s="93"/>
      <c r="YA19" s="93"/>
      <c r="YB19" s="93"/>
      <c r="YC19" s="93"/>
      <c r="YD19" s="93"/>
      <c r="YE19" s="93"/>
      <c r="YF19" s="93"/>
      <c r="YG19" s="93"/>
      <c r="YH19" s="93"/>
      <c r="YI19" s="93"/>
      <c r="YJ19" s="93"/>
      <c r="YK19" s="93"/>
      <c r="YL19" s="93"/>
      <c r="YM19" s="93"/>
      <c r="YN19" s="93"/>
      <c r="YO19" s="93"/>
      <c r="YP19" s="93"/>
      <c r="YQ19" s="93"/>
      <c r="YR19" s="93"/>
      <c r="YS19" s="93"/>
      <c r="YT19" s="93"/>
      <c r="YU19" s="93"/>
      <c r="YV19" s="93"/>
      <c r="YW19" s="93"/>
      <c r="YX19" s="93"/>
      <c r="YY19" s="93"/>
      <c r="YZ19" s="93"/>
      <c r="ZA19" s="93"/>
      <c r="ZB19" s="93"/>
      <c r="ZC19" s="93"/>
      <c r="ZD19" s="93"/>
      <c r="ZE19" s="93"/>
      <c r="ZF19" s="93"/>
      <c r="ZG19" s="93"/>
      <c r="ZH19" s="93"/>
      <c r="ZI19" s="93"/>
      <c r="ZJ19" s="93"/>
      <c r="ZK19" s="93"/>
      <c r="ZL19" s="93"/>
      <c r="ZM19" s="93"/>
      <c r="ZN19" s="93"/>
      <c r="ZO19" s="93"/>
      <c r="ZP19" s="93"/>
      <c r="ZQ19" s="93"/>
      <c r="ZR19" s="93"/>
      <c r="ZS19" s="93"/>
      <c r="ZT19" s="93"/>
      <c r="ZU19" s="93"/>
      <c r="ZV19" s="93"/>
      <c r="ZW19" s="93"/>
      <c r="ZX19" s="93"/>
      <c r="ZY19" s="93"/>
      <c r="ZZ19" s="93"/>
      <c r="AAA19" s="93"/>
      <c r="AAB19" s="93"/>
      <c r="AAC19" s="93"/>
      <c r="AAD19" s="93"/>
      <c r="AAE19" s="93"/>
      <c r="AAF19" s="93"/>
      <c r="AAG19" s="93"/>
      <c r="AAH19" s="93"/>
      <c r="AAI19" s="93"/>
      <c r="AAJ19" s="93"/>
      <c r="AAK19" s="93"/>
      <c r="AAL19" s="93"/>
      <c r="AAM19" s="93"/>
      <c r="AAN19" s="93"/>
      <c r="AAO19" s="93"/>
      <c r="AAP19" s="93"/>
      <c r="AAQ19" s="93"/>
      <c r="AAR19" s="93"/>
      <c r="AAS19" s="93"/>
      <c r="AAT19" s="93"/>
      <c r="AAU19" s="93"/>
      <c r="AAV19" s="93"/>
      <c r="AAW19" s="93"/>
      <c r="AAX19" s="93"/>
      <c r="AAY19" s="93"/>
      <c r="AAZ19" s="93"/>
      <c r="ABA19" s="93"/>
      <c r="ABB19" s="93"/>
      <c r="ABC19" s="93"/>
      <c r="ABD19" s="93"/>
      <c r="ABE19" s="93"/>
      <c r="ABF19" s="93"/>
      <c r="ABG19" s="93"/>
      <c r="ABH19" s="93"/>
      <c r="ABI19" s="93"/>
      <c r="ABJ19" s="93"/>
      <c r="ABK19" s="93"/>
      <c r="ABL19" s="93"/>
      <c r="ABM19" s="93"/>
      <c r="ABN19" s="93"/>
      <c r="ABO19" s="93"/>
      <c r="ABP19" s="93"/>
      <c r="ABQ19" s="93"/>
      <c r="ABR19" s="93"/>
      <c r="ABS19" s="93"/>
      <c r="ABT19" s="93"/>
      <c r="ABU19" s="93"/>
      <c r="ABV19" s="93"/>
      <c r="ABW19" s="93"/>
      <c r="ABX19" s="93"/>
      <c r="ABY19" s="93"/>
      <c r="ABZ19" s="93"/>
      <c r="ACA19" s="93"/>
      <c r="ACB19" s="93"/>
      <c r="ACC19" s="93"/>
      <c r="ACD19" s="93"/>
      <c r="ACE19" s="93"/>
      <c r="ACF19" s="93"/>
      <c r="ACG19" s="93"/>
      <c r="ACH19" s="93"/>
      <c r="ACI19" s="93"/>
      <c r="ACJ19" s="93"/>
      <c r="ACK19" s="93"/>
      <c r="ACL19" s="93"/>
      <c r="ACM19" s="93"/>
      <c r="ACN19" s="93"/>
      <c r="ACO19" s="93"/>
      <c r="ACP19" s="93"/>
      <c r="ACQ19" s="93"/>
      <c r="ACR19" s="93"/>
      <c r="ACS19" s="93"/>
      <c r="ACT19" s="93"/>
      <c r="ACU19" s="93"/>
      <c r="ACV19" s="93"/>
      <c r="ACW19" s="93"/>
      <c r="ACX19" s="93"/>
      <c r="ACY19" s="93"/>
      <c r="ACZ19" s="93"/>
      <c r="ADA19" s="93"/>
      <c r="ADB19" s="93"/>
      <c r="ADC19" s="93"/>
      <c r="ADD19" s="93"/>
      <c r="ADE19" s="93"/>
      <c r="ADF19" s="93"/>
      <c r="ADG19" s="93"/>
      <c r="ADH19" s="93"/>
      <c r="ADI19" s="93"/>
      <c r="ADJ19" s="93"/>
      <c r="ADK19" s="93"/>
      <c r="ADL19" s="93"/>
      <c r="ADM19" s="93"/>
      <c r="ADN19" s="93"/>
      <c r="ADO19" s="93"/>
      <c r="ADP19" s="93"/>
      <c r="ADQ19" s="93"/>
      <c r="ADR19" s="93"/>
      <c r="ADS19" s="93"/>
      <c r="ADT19" s="93"/>
      <c r="ADU19" s="93"/>
      <c r="ADV19" s="93"/>
      <c r="ADW19" s="93"/>
      <c r="ADX19" s="93"/>
      <c r="ADY19" s="93"/>
      <c r="ADZ19" s="93"/>
      <c r="AEA19" s="93"/>
      <c r="AEB19" s="93"/>
      <c r="AEC19" s="93"/>
      <c r="AED19" s="93"/>
      <c r="AEE19" s="93"/>
      <c r="AEF19" s="93"/>
      <c r="AEG19" s="93"/>
      <c r="AEH19" s="93"/>
      <c r="AEI19" s="93"/>
      <c r="AEJ19" s="93"/>
      <c r="AEK19" s="93"/>
      <c r="AEL19" s="93"/>
      <c r="AEM19" s="93"/>
      <c r="AEN19" s="93"/>
      <c r="AEO19" s="93"/>
      <c r="AEP19" s="93"/>
      <c r="AEQ19" s="93"/>
      <c r="AER19" s="93"/>
      <c r="AES19" s="93"/>
      <c r="AET19" s="93"/>
      <c r="AEU19" s="93"/>
      <c r="AEV19" s="93"/>
      <c r="AEW19" s="93"/>
      <c r="AEX19" s="93"/>
      <c r="AEY19" s="93"/>
      <c r="AEZ19" s="93"/>
      <c r="AFA19" s="93"/>
      <c r="AFB19" s="93"/>
      <c r="AFC19" s="93"/>
      <c r="AFD19" s="93"/>
      <c r="AFE19" s="93"/>
      <c r="AFF19" s="93"/>
      <c r="AFG19" s="93"/>
      <c r="AFH19" s="93"/>
      <c r="AFI19" s="93"/>
      <c r="AFJ19" s="93"/>
      <c r="AFK19" s="93"/>
      <c r="AFL19" s="93"/>
      <c r="AFM19" s="93"/>
      <c r="AFN19" s="93"/>
      <c r="AFO19" s="93"/>
      <c r="AFP19" s="93"/>
      <c r="AFQ19" s="93"/>
      <c r="AFR19" s="93"/>
      <c r="AFS19" s="93"/>
      <c r="AFT19" s="93"/>
      <c r="AFU19" s="93"/>
      <c r="AFV19" s="93"/>
      <c r="AFW19" s="93"/>
      <c r="AFX19" s="93"/>
      <c r="AFY19" s="93"/>
      <c r="AFZ19" s="93"/>
      <c r="AGA19" s="93"/>
      <c r="AGB19" s="93"/>
      <c r="AGC19" s="93"/>
      <c r="AGD19" s="93"/>
      <c r="AGE19" s="93"/>
      <c r="AGF19" s="93"/>
      <c r="AGG19" s="93"/>
      <c r="AGH19" s="93"/>
      <c r="AGI19" s="93"/>
      <c r="AGJ19" s="93"/>
      <c r="AGK19" s="93"/>
      <c r="AGL19" s="93"/>
      <c r="AGM19" s="93"/>
      <c r="AGN19" s="93"/>
      <c r="AGO19" s="93"/>
      <c r="AGP19" s="93"/>
      <c r="AGQ19" s="93"/>
      <c r="AGR19" s="93"/>
      <c r="AGS19" s="93"/>
      <c r="AGT19" s="93"/>
      <c r="AGU19" s="93"/>
      <c r="AGV19" s="93"/>
      <c r="AGW19" s="93"/>
      <c r="AGX19" s="93"/>
      <c r="AGY19" s="93"/>
      <c r="AGZ19" s="93"/>
      <c r="AHA19" s="93"/>
      <c r="AHB19" s="93"/>
      <c r="AHC19" s="93"/>
      <c r="AHD19" s="93"/>
      <c r="AHE19" s="93"/>
      <c r="AHF19" s="93"/>
      <c r="AHG19" s="93"/>
      <c r="AHH19" s="93"/>
      <c r="AHI19" s="93"/>
      <c r="AHJ19" s="93"/>
      <c r="AHK19" s="93"/>
      <c r="AHL19" s="93"/>
      <c r="AHM19" s="93"/>
      <c r="AHN19" s="93"/>
      <c r="AHO19" s="93"/>
      <c r="AHP19" s="93"/>
      <c r="AHQ19" s="93"/>
      <c r="AHR19" s="93"/>
      <c r="AHS19" s="93"/>
      <c r="AHT19" s="93"/>
      <c r="AHU19" s="93"/>
      <c r="AHV19" s="93"/>
      <c r="AHW19" s="93"/>
      <c r="AHX19" s="93"/>
      <c r="AHY19" s="93"/>
      <c r="AHZ19" s="93"/>
      <c r="AIA19" s="93"/>
      <c r="AIB19" s="93"/>
      <c r="AIC19" s="93"/>
      <c r="AID19" s="93"/>
      <c r="AIE19" s="93"/>
      <c r="AIF19" s="93"/>
      <c r="AIG19" s="93"/>
      <c r="AIH19" s="93"/>
      <c r="AII19" s="93"/>
      <c r="AIJ19" s="93"/>
      <c r="AIK19" s="93"/>
      <c r="AIL19" s="93"/>
      <c r="AIM19" s="93"/>
      <c r="AIN19" s="93"/>
      <c r="AIO19" s="93"/>
      <c r="AIP19" s="93"/>
      <c r="AIQ19" s="93"/>
      <c r="AIR19" s="93"/>
      <c r="AIS19" s="93"/>
      <c r="AIT19" s="93"/>
      <c r="AIU19" s="93"/>
      <c r="AIV19" s="93"/>
      <c r="AIW19" s="93"/>
      <c r="AIX19" s="93"/>
      <c r="AIY19" s="93"/>
      <c r="AIZ19" s="93"/>
      <c r="AJA19" s="93"/>
      <c r="AJB19" s="93"/>
      <c r="AJC19" s="93"/>
      <c r="AJD19" s="93"/>
      <c r="AJE19" s="93"/>
      <c r="AJF19" s="93"/>
      <c r="AJG19" s="93"/>
      <c r="AJH19" s="93"/>
      <c r="AJI19" s="93"/>
      <c r="AJJ19" s="93"/>
      <c r="AJK19" s="93"/>
      <c r="AJL19" s="93"/>
      <c r="AJM19" s="93"/>
      <c r="AJN19" s="93"/>
      <c r="AJO19" s="93"/>
      <c r="AJP19" s="93"/>
      <c r="AJQ19" s="93"/>
      <c r="AJR19" s="93"/>
      <c r="AJS19" s="93"/>
      <c r="AJT19" s="93"/>
      <c r="AJU19" s="93"/>
      <c r="AJV19" s="93"/>
      <c r="AJW19" s="93"/>
      <c r="AJX19" s="93"/>
      <c r="AJY19" s="93"/>
      <c r="AJZ19" s="93"/>
      <c r="AKA19" s="93"/>
      <c r="AKB19" s="93"/>
      <c r="AKC19" s="93"/>
      <c r="AKD19" s="93"/>
      <c r="AKE19" s="93"/>
      <c r="AKF19" s="93"/>
      <c r="AKG19" s="93"/>
      <c r="AKH19" s="93"/>
      <c r="AKI19" s="93"/>
      <c r="AKJ19" s="93"/>
      <c r="AKK19" s="93"/>
      <c r="AKL19" s="93"/>
      <c r="AKM19" s="93"/>
      <c r="AKN19" s="93"/>
      <c r="AKO19" s="93"/>
      <c r="AKP19" s="93"/>
      <c r="AKQ19" s="93"/>
      <c r="AKR19" s="93"/>
      <c r="AKS19" s="93"/>
      <c r="AKT19" s="93"/>
      <c r="AKU19" s="93"/>
      <c r="AKV19" s="93"/>
      <c r="AKW19" s="93"/>
      <c r="AKX19" s="93"/>
      <c r="AKY19" s="93"/>
      <c r="AKZ19" s="93"/>
      <c r="ALA19" s="93"/>
      <c r="ALB19" s="93"/>
      <c r="ALC19" s="93"/>
      <c r="ALD19" s="93"/>
      <c r="ALE19" s="93"/>
      <c r="ALF19" s="93"/>
      <c r="ALG19" s="93"/>
      <c r="ALH19" s="93"/>
      <c r="ALI19" s="93"/>
      <c r="ALJ19" s="93"/>
      <c r="ALK19" s="93"/>
      <c r="ALL19" s="93"/>
      <c r="ALM19" s="93"/>
      <c r="ALN19" s="93"/>
      <c r="ALO19" s="93"/>
      <c r="ALP19" s="93"/>
      <c r="ALQ19" s="93"/>
      <c r="ALR19" s="93"/>
      <c r="ALS19" s="93"/>
      <c r="ALT19" s="93"/>
      <c r="ALU19" s="93"/>
      <c r="ALV19" s="93"/>
      <c r="ALW19" s="93"/>
      <c r="ALX19" s="93"/>
      <c r="ALY19" s="93"/>
      <c r="ALZ19" s="93"/>
      <c r="AMA19" s="93"/>
      <c r="AMB19" s="93"/>
      <c r="AMC19" s="93"/>
      <c r="AMD19" s="93"/>
      <c r="AME19" s="93"/>
      <c r="AMF19" s="93"/>
      <c r="AMG19" s="93"/>
      <c r="AMH19" s="93"/>
      <c r="AMI19" s="93"/>
      <c r="AMJ19" s="93"/>
      <c r="AMK19" s="93"/>
    </row>
    <row r="20" spans="1:1025" ht="44.85" customHeight="1">
      <c r="A20" s="180">
        <v>2017</v>
      </c>
      <c r="B20" s="39" t="s">
        <v>88</v>
      </c>
      <c r="C20" s="98">
        <v>1011588368</v>
      </c>
      <c r="D20" s="98">
        <v>115665403</v>
      </c>
      <c r="E20" s="98">
        <v>1008538050</v>
      </c>
      <c r="F20" s="98">
        <v>577991909</v>
      </c>
      <c r="G20" s="98">
        <f>+'[1]PAC 2017'!P9</f>
        <v>479053293</v>
      </c>
      <c r="H20" s="98">
        <f>+'[1]PAC 2017'!P10</f>
        <v>1126963615</v>
      </c>
      <c r="I20" s="98">
        <f>+'[1]PAC 2017'!P11</f>
        <v>542102503</v>
      </c>
      <c r="J20" s="98">
        <f>+'[1]PAC 2017'!P12</f>
        <v>160460245</v>
      </c>
      <c r="K20" s="98">
        <f>+'[1]PAC 2017 (2)'!P13</f>
        <v>650196489</v>
      </c>
      <c r="L20" s="98">
        <f>+'[1]PAC 2017 (2)'!P14</f>
        <v>940238417</v>
      </c>
      <c r="M20" s="98">
        <f>+'[1]PAC 2017 (2)'!P15</f>
        <v>676405090</v>
      </c>
      <c r="N20" s="98">
        <f>+'[1]PAC 2017 (2)'!P16</f>
        <v>152929343</v>
      </c>
      <c r="O20" s="98">
        <f>SUM('GFI- 05 PAC No Ejecutado mens '!C20:N20)</f>
        <v>7442132725</v>
      </c>
      <c r="P20" s="93"/>
      <c r="Q20" s="93"/>
      <c r="R20" s="99" t="s">
        <v>88</v>
      </c>
      <c r="S20" s="100">
        <f>+O20</f>
        <v>7442132725</v>
      </c>
      <c r="T20" s="100">
        <v>1170391999</v>
      </c>
      <c r="U20" s="100">
        <v>1011588368</v>
      </c>
      <c r="V20" s="101">
        <v>53.638979374006432</v>
      </c>
      <c r="W20" s="101">
        <v>46.361020625993561</v>
      </c>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c r="FZ20" s="93"/>
      <c r="GA20" s="93"/>
      <c r="GB20" s="93"/>
      <c r="GC20" s="93"/>
      <c r="GD20" s="93"/>
      <c r="GE20" s="93"/>
      <c r="GF20" s="93"/>
      <c r="GG20" s="93"/>
      <c r="GH20" s="93"/>
      <c r="GI20" s="93"/>
      <c r="GJ20" s="93"/>
      <c r="GK20" s="93"/>
      <c r="GL20" s="93"/>
      <c r="GM20" s="93"/>
      <c r="GN20" s="93"/>
      <c r="GO20" s="93"/>
      <c r="GP20" s="93"/>
      <c r="GQ20" s="93"/>
      <c r="GR20" s="93"/>
      <c r="GS20" s="93"/>
      <c r="GT20" s="93"/>
      <c r="GU20" s="93"/>
      <c r="GV20" s="93"/>
      <c r="GW20" s="93"/>
      <c r="GX20" s="93"/>
      <c r="GY20" s="93"/>
      <c r="GZ20" s="93"/>
      <c r="HA20" s="93"/>
      <c r="HB20" s="93"/>
      <c r="HC20" s="93"/>
      <c r="HD20" s="93"/>
      <c r="HE20" s="93"/>
      <c r="HF20" s="93"/>
      <c r="HG20" s="93"/>
      <c r="HH20" s="93"/>
      <c r="HI20" s="93"/>
      <c r="HJ20" s="93"/>
      <c r="HK20" s="93"/>
      <c r="HL20" s="93"/>
      <c r="HM20" s="93"/>
      <c r="HN20" s="93"/>
      <c r="HO20" s="93"/>
      <c r="HP20" s="93"/>
      <c r="HQ20" s="93"/>
      <c r="HR20" s="93"/>
      <c r="HS20" s="93"/>
      <c r="HT20" s="93"/>
      <c r="HU20" s="93"/>
      <c r="HV20" s="93"/>
      <c r="HW20" s="93"/>
      <c r="HX20" s="93"/>
      <c r="HY20" s="93"/>
      <c r="HZ20" s="93"/>
      <c r="IA20" s="93"/>
      <c r="IB20" s="93"/>
      <c r="IC20" s="93"/>
      <c r="ID20" s="93"/>
      <c r="IE20" s="93"/>
      <c r="IF20" s="93"/>
      <c r="IG20" s="93"/>
      <c r="IH20" s="93"/>
      <c r="II20" s="93"/>
      <c r="IJ20" s="93"/>
      <c r="IK20" s="93"/>
      <c r="IL20" s="93"/>
      <c r="IM20" s="93"/>
      <c r="IN20" s="93"/>
      <c r="IO20" s="93"/>
      <c r="IP20" s="93"/>
      <c r="IQ20" s="93"/>
      <c r="IR20" s="93"/>
      <c r="IS20" s="93"/>
      <c r="IT20" s="93"/>
      <c r="IU20" s="93"/>
      <c r="IV20" s="93"/>
      <c r="IW20" s="93"/>
      <c r="IX20" s="93"/>
      <c r="IY20" s="93"/>
      <c r="IZ20" s="93"/>
      <c r="JA20" s="93"/>
      <c r="JB20" s="93"/>
      <c r="JC20" s="93"/>
      <c r="JD20" s="93"/>
      <c r="JE20" s="93"/>
      <c r="JF20" s="93"/>
      <c r="JG20" s="93"/>
      <c r="JH20" s="93"/>
      <c r="JI20" s="93"/>
      <c r="JJ20" s="93"/>
      <c r="JK20" s="93"/>
      <c r="JL20" s="93"/>
      <c r="JM20" s="93"/>
      <c r="JN20" s="93"/>
      <c r="JO20" s="93"/>
      <c r="JP20" s="93"/>
      <c r="JQ20" s="93"/>
      <c r="JR20" s="93"/>
      <c r="JS20" s="93"/>
      <c r="JT20" s="93"/>
      <c r="JU20" s="93"/>
      <c r="JV20" s="93"/>
      <c r="JW20" s="93"/>
      <c r="JX20" s="93"/>
      <c r="JY20" s="93"/>
      <c r="JZ20" s="93"/>
      <c r="KA20" s="93"/>
      <c r="KB20" s="93"/>
      <c r="KC20" s="93"/>
      <c r="KD20" s="93"/>
      <c r="KE20" s="93"/>
      <c r="KF20" s="93"/>
      <c r="KG20" s="93"/>
      <c r="KH20" s="93"/>
      <c r="KI20" s="93"/>
      <c r="KJ20" s="93"/>
      <c r="KK20" s="93"/>
      <c r="KL20" s="93"/>
      <c r="KM20" s="93"/>
      <c r="KN20" s="93"/>
      <c r="KO20" s="93"/>
      <c r="KP20" s="93"/>
      <c r="KQ20" s="93"/>
      <c r="KR20" s="93"/>
      <c r="KS20" s="93"/>
      <c r="KT20" s="93"/>
      <c r="KU20" s="93"/>
      <c r="KV20" s="93"/>
      <c r="KW20" s="93"/>
      <c r="KX20" s="93"/>
      <c r="KY20" s="93"/>
      <c r="KZ20" s="93"/>
      <c r="LA20" s="93"/>
      <c r="LB20" s="93"/>
      <c r="LC20" s="93"/>
      <c r="LD20" s="93"/>
      <c r="LE20" s="93"/>
      <c r="LF20" s="93"/>
      <c r="LG20" s="93"/>
      <c r="LH20" s="93"/>
      <c r="LI20" s="93"/>
      <c r="LJ20" s="93"/>
      <c r="LK20" s="93"/>
      <c r="LL20" s="93"/>
      <c r="LM20" s="93"/>
      <c r="LN20" s="93"/>
      <c r="LO20" s="93"/>
      <c r="LP20" s="93"/>
      <c r="LQ20" s="93"/>
      <c r="LR20" s="93"/>
      <c r="LS20" s="93"/>
      <c r="LT20" s="93"/>
      <c r="LU20" s="93"/>
      <c r="LV20" s="93"/>
      <c r="LW20" s="93"/>
      <c r="LX20" s="93"/>
      <c r="LY20" s="93"/>
      <c r="LZ20" s="93"/>
      <c r="MA20" s="93"/>
      <c r="MB20" s="93"/>
      <c r="MC20" s="93"/>
      <c r="MD20" s="93"/>
      <c r="ME20" s="93"/>
      <c r="MF20" s="93"/>
      <c r="MG20" s="93"/>
      <c r="MH20" s="93"/>
      <c r="MI20" s="93"/>
      <c r="MJ20" s="93"/>
      <c r="MK20" s="93"/>
      <c r="ML20" s="93"/>
      <c r="MM20" s="93"/>
      <c r="MN20" s="93"/>
      <c r="MO20" s="93"/>
      <c r="MP20" s="93"/>
      <c r="MQ20" s="93"/>
      <c r="MR20" s="93"/>
      <c r="MS20" s="93"/>
      <c r="MT20" s="93"/>
      <c r="MU20" s="93"/>
      <c r="MV20" s="93"/>
      <c r="MW20" s="93"/>
      <c r="MX20" s="93"/>
      <c r="MY20" s="93"/>
      <c r="MZ20" s="93"/>
      <c r="NA20" s="93"/>
      <c r="NB20" s="93"/>
      <c r="NC20" s="93"/>
      <c r="ND20" s="93"/>
      <c r="NE20" s="93"/>
      <c r="NF20" s="93"/>
      <c r="NG20" s="93"/>
      <c r="NH20" s="93"/>
      <c r="NI20" s="93"/>
      <c r="NJ20" s="93"/>
      <c r="NK20" s="93"/>
      <c r="NL20" s="93"/>
      <c r="NM20" s="93"/>
      <c r="NN20" s="93"/>
      <c r="NO20" s="93"/>
      <c r="NP20" s="93"/>
      <c r="NQ20" s="93"/>
      <c r="NR20" s="93"/>
      <c r="NS20" s="93"/>
      <c r="NT20" s="93"/>
      <c r="NU20" s="93"/>
      <c r="NV20" s="93"/>
      <c r="NW20" s="93"/>
      <c r="NX20" s="93"/>
      <c r="NY20" s="93"/>
      <c r="NZ20" s="93"/>
      <c r="OA20" s="93"/>
      <c r="OB20" s="93"/>
      <c r="OC20" s="93"/>
      <c r="OD20" s="93"/>
      <c r="OE20" s="93"/>
      <c r="OF20" s="93"/>
      <c r="OG20" s="93"/>
      <c r="OH20" s="93"/>
      <c r="OI20" s="93"/>
      <c r="OJ20" s="93"/>
      <c r="OK20" s="93"/>
      <c r="OL20" s="93"/>
      <c r="OM20" s="93"/>
      <c r="ON20" s="93"/>
      <c r="OO20" s="93"/>
      <c r="OP20" s="93"/>
      <c r="OQ20" s="93"/>
      <c r="OR20" s="93"/>
      <c r="OS20" s="93"/>
      <c r="OT20" s="93"/>
      <c r="OU20" s="93"/>
      <c r="OV20" s="93"/>
      <c r="OW20" s="93"/>
      <c r="OX20" s="93"/>
      <c r="OY20" s="93"/>
      <c r="OZ20" s="93"/>
      <c r="PA20" s="93"/>
      <c r="PB20" s="93"/>
      <c r="PC20" s="93"/>
      <c r="PD20" s="93"/>
      <c r="PE20" s="93"/>
      <c r="PF20" s="93"/>
      <c r="PG20" s="93"/>
      <c r="PH20" s="93"/>
      <c r="PI20" s="93"/>
      <c r="PJ20" s="93"/>
      <c r="PK20" s="93"/>
      <c r="PL20" s="93"/>
      <c r="PM20" s="93"/>
      <c r="PN20" s="93"/>
      <c r="PO20" s="93"/>
      <c r="PP20" s="93"/>
      <c r="PQ20" s="93"/>
      <c r="PR20" s="93"/>
      <c r="PS20" s="93"/>
      <c r="PT20" s="93"/>
      <c r="PU20" s="93"/>
      <c r="PV20" s="93"/>
      <c r="PW20" s="93"/>
      <c r="PX20" s="93"/>
      <c r="PY20" s="93"/>
      <c r="PZ20" s="93"/>
      <c r="QA20" s="93"/>
      <c r="QB20" s="93"/>
      <c r="QC20" s="93"/>
      <c r="QD20" s="93"/>
      <c r="QE20" s="93"/>
      <c r="QF20" s="93"/>
      <c r="QG20" s="93"/>
      <c r="QH20" s="93"/>
      <c r="QI20" s="93"/>
      <c r="QJ20" s="93"/>
      <c r="QK20" s="93"/>
      <c r="QL20" s="93"/>
      <c r="QM20" s="93"/>
      <c r="QN20" s="93"/>
      <c r="QO20" s="93"/>
      <c r="QP20" s="93"/>
      <c r="QQ20" s="93"/>
      <c r="QR20" s="93"/>
      <c r="QS20" s="93"/>
      <c r="QT20" s="93"/>
      <c r="QU20" s="93"/>
      <c r="QV20" s="93"/>
      <c r="QW20" s="93"/>
      <c r="QX20" s="93"/>
      <c r="QY20" s="93"/>
      <c r="QZ20" s="93"/>
      <c r="RA20" s="93"/>
      <c r="RB20" s="93"/>
      <c r="RC20" s="93"/>
      <c r="RD20" s="93"/>
      <c r="RE20" s="93"/>
      <c r="RF20" s="93"/>
      <c r="RG20" s="93"/>
      <c r="RH20" s="93"/>
      <c r="RI20" s="93"/>
      <c r="RJ20" s="93"/>
      <c r="RK20" s="93"/>
      <c r="RL20" s="93"/>
      <c r="RM20" s="93"/>
      <c r="RN20" s="93"/>
      <c r="RO20" s="93"/>
      <c r="RP20" s="93"/>
      <c r="RQ20" s="93"/>
      <c r="RR20" s="93"/>
      <c r="RS20" s="93"/>
      <c r="RT20" s="93"/>
      <c r="RU20" s="93"/>
      <c r="RV20" s="93"/>
      <c r="RW20" s="93"/>
      <c r="RX20" s="93"/>
      <c r="RY20" s="93"/>
      <c r="RZ20" s="93"/>
      <c r="SA20" s="93"/>
      <c r="SB20" s="93"/>
      <c r="SC20" s="93"/>
      <c r="SD20" s="93"/>
      <c r="SE20" s="93"/>
      <c r="SF20" s="93"/>
      <c r="SG20" s="93"/>
      <c r="SH20" s="93"/>
      <c r="SI20" s="93"/>
      <c r="SJ20" s="93"/>
      <c r="SK20" s="93"/>
      <c r="SL20" s="93"/>
      <c r="SM20" s="93"/>
      <c r="SN20" s="93"/>
      <c r="SO20" s="93"/>
      <c r="SP20" s="93"/>
      <c r="SQ20" s="93"/>
      <c r="SR20" s="93"/>
      <c r="SS20" s="93"/>
      <c r="ST20" s="93"/>
      <c r="SU20" s="93"/>
      <c r="SV20" s="93"/>
      <c r="SW20" s="93"/>
      <c r="SX20" s="93"/>
      <c r="SY20" s="93"/>
      <c r="SZ20" s="93"/>
      <c r="TA20" s="93"/>
      <c r="TB20" s="93"/>
      <c r="TC20" s="93"/>
      <c r="TD20" s="93"/>
      <c r="TE20" s="93"/>
      <c r="TF20" s="93"/>
      <c r="TG20" s="93"/>
      <c r="TH20" s="93"/>
      <c r="TI20" s="93"/>
      <c r="TJ20" s="93"/>
      <c r="TK20" s="93"/>
      <c r="TL20" s="93"/>
      <c r="TM20" s="93"/>
      <c r="TN20" s="93"/>
      <c r="TO20" s="93"/>
      <c r="TP20" s="93"/>
      <c r="TQ20" s="93"/>
      <c r="TR20" s="93"/>
      <c r="TS20" s="93"/>
      <c r="TT20" s="93"/>
      <c r="TU20" s="93"/>
      <c r="TV20" s="93"/>
      <c r="TW20" s="93"/>
      <c r="TX20" s="93"/>
      <c r="TY20" s="93"/>
      <c r="TZ20" s="93"/>
      <c r="UA20" s="93"/>
      <c r="UB20" s="93"/>
      <c r="UC20" s="93"/>
      <c r="UD20" s="93"/>
      <c r="UE20" s="93"/>
      <c r="UF20" s="93"/>
      <c r="UG20" s="93"/>
      <c r="UH20" s="93"/>
      <c r="UI20" s="93"/>
      <c r="UJ20" s="93"/>
      <c r="UK20" s="93"/>
      <c r="UL20" s="93"/>
      <c r="UM20" s="93"/>
      <c r="UN20" s="93"/>
      <c r="UO20" s="93"/>
      <c r="UP20" s="93"/>
      <c r="UQ20" s="93"/>
      <c r="UR20" s="93"/>
      <c r="US20" s="93"/>
      <c r="UT20" s="93"/>
      <c r="UU20" s="93"/>
      <c r="UV20" s="93"/>
      <c r="UW20" s="93"/>
      <c r="UX20" s="93"/>
      <c r="UY20" s="93"/>
      <c r="UZ20" s="93"/>
      <c r="VA20" s="93"/>
      <c r="VB20" s="93"/>
      <c r="VC20" s="93"/>
      <c r="VD20" s="93"/>
      <c r="VE20" s="93"/>
      <c r="VF20" s="93"/>
      <c r="VG20" s="93"/>
      <c r="VH20" s="93"/>
      <c r="VI20" s="93"/>
      <c r="VJ20" s="93"/>
      <c r="VK20" s="93"/>
      <c r="VL20" s="93"/>
      <c r="VM20" s="93"/>
      <c r="VN20" s="93"/>
      <c r="VO20" s="93"/>
      <c r="VP20" s="93"/>
      <c r="VQ20" s="93"/>
      <c r="VR20" s="93"/>
      <c r="VS20" s="93"/>
      <c r="VT20" s="93"/>
      <c r="VU20" s="93"/>
      <c r="VV20" s="93"/>
      <c r="VW20" s="93"/>
      <c r="VX20" s="93"/>
      <c r="VY20" s="93"/>
      <c r="VZ20" s="93"/>
      <c r="WA20" s="93"/>
      <c r="WB20" s="93"/>
      <c r="WC20" s="93"/>
      <c r="WD20" s="93"/>
      <c r="WE20" s="93"/>
      <c r="WF20" s="93"/>
      <c r="WG20" s="93"/>
      <c r="WH20" s="93"/>
      <c r="WI20" s="93"/>
      <c r="WJ20" s="93"/>
      <c r="WK20" s="93"/>
      <c r="WL20" s="93"/>
      <c r="WM20" s="93"/>
      <c r="WN20" s="93"/>
      <c r="WO20" s="93"/>
      <c r="WP20" s="93"/>
      <c r="WQ20" s="93"/>
      <c r="WR20" s="93"/>
      <c r="WS20" s="93"/>
      <c r="WT20" s="93"/>
      <c r="WU20" s="93"/>
      <c r="WV20" s="93"/>
      <c r="WW20" s="93"/>
      <c r="WX20" s="93"/>
      <c r="WY20" s="93"/>
      <c r="WZ20" s="93"/>
      <c r="XA20" s="93"/>
      <c r="XB20" s="93"/>
      <c r="XC20" s="93"/>
      <c r="XD20" s="93"/>
      <c r="XE20" s="93"/>
      <c r="XF20" s="93"/>
      <c r="XG20" s="93"/>
      <c r="XH20" s="93"/>
      <c r="XI20" s="93"/>
      <c r="XJ20" s="93"/>
      <c r="XK20" s="93"/>
      <c r="XL20" s="93"/>
      <c r="XM20" s="93"/>
      <c r="XN20" s="93"/>
      <c r="XO20" s="93"/>
      <c r="XP20" s="93"/>
      <c r="XQ20" s="93"/>
      <c r="XR20" s="93"/>
      <c r="XS20" s="93"/>
      <c r="XT20" s="93"/>
      <c r="XU20" s="93"/>
      <c r="XV20" s="93"/>
      <c r="XW20" s="93"/>
      <c r="XX20" s="93"/>
      <c r="XY20" s="93"/>
      <c r="XZ20" s="93"/>
      <c r="YA20" s="93"/>
      <c r="YB20" s="93"/>
      <c r="YC20" s="93"/>
      <c r="YD20" s="93"/>
      <c r="YE20" s="93"/>
      <c r="YF20" s="93"/>
      <c r="YG20" s="93"/>
      <c r="YH20" s="93"/>
      <c r="YI20" s="93"/>
      <c r="YJ20" s="93"/>
      <c r="YK20" s="93"/>
      <c r="YL20" s="93"/>
      <c r="YM20" s="93"/>
      <c r="YN20" s="93"/>
      <c r="YO20" s="93"/>
      <c r="YP20" s="93"/>
      <c r="YQ20" s="93"/>
      <c r="YR20" s="93"/>
      <c r="YS20" s="93"/>
      <c r="YT20" s="93"/>
      <c r="YU20" s="93"/>
      <c r="YV20" s="93"/>
      <c r="YW20" s="93"/>
      <c r="YX20" s="93"/>
      <c r="YY20" s="93"/>
      <c r="YZ20" s="93"/>
      <c r="ZA20" s="93"/>
      <c r="ZB20" s="93"/>
      <c r="ZC20" s="93"/>
      <c r="ZD20" s="93"/>
      <c r="ZE20" s="93"/>
      <c r="ZF20" s="93"/>
      <c r="ZG20" s="93"/>
      <c r="ZH20" s="93"/>
      <c r="ZI20" s="93"/>
      <c r="ZJ20" s="93"/>
      <c r="ZK20" s="93"/>
      <c r="ZL20" s="93"/>
      <c r="ZM20" s="93"/>
      <c r="ZN20" s="93"/>
      <c r="ZO20" s="93"/>
      <c r="ZP20" s="93"/>
      <c r="ZQ20" s="93"/>
      <c r="ZR20" s="93"/>
      <c r="ZS20" s="93"/>
      <c r="ZT20" s="93"/>
      <c r="ZU20" s="93"/>
      <c r="ZV20" s="93"/>
      <c r="ZW20" s="93"/>
      <c r="ZX20" s="93"/>
      <c r="ZY20" s="93"/>
      <c r="ZZ20" s="93"/>
      <c r="AAA20" s="93"/>
      <c r="AAB20" s="93"/>
      <c r="AAC20" s="93"/>
      <c r="AAD20" s="93"/>
      <c r="AAE20" s="93"/>
      <c r="AAF20" s="93"/>
      <c r="AAG20" s="93"/>
      <c r="AAH20" s="93"/>
      <c r="AAI20" s="93"/>
      <c r="AAJ20" s="93"/>
      <c r="AAK20" s="93"/>
      <c r="AAL20" s="93"/>
      <c r="AAM20" s="93"/>
      <c r="AAN20" s="93"/>
      <c r="AAO20" s="93"/>
      <c r="AAP20" s="93"/>
      <c r="AAQ20" s="93"/>
      <c r="AAR20" s="93"/>
      <c r="AAS20" s="93"/>
      <c r="AAT20" s="93"/>
      <c r="AAU20" s="93"/>
      <c r="AAV20" s="93"/>
      <c r="AAW20" s="93"/>
      <c r="AAX20" s="93"/>
      <c r="AAY20" s="93"/>
      <c r="AAZ20" s="93"/>
      <c r="ABA20" s="93"/>
      <c r="ABB20" s="93"/>
      <c r="ABC20" s="93"/>
      <c r="ABD20" s="93"/>
      <c r="ABE20" s="93"/>
      <c r="ABF20" s="93"/>
      <c r="ABG20" s="93"/>
      <c r="ABH20" s="93"/>
      <c r="ABI20" s="93"/>
      <c r="ABJ20" s="93"/>
      <c r="ABK20" s="93"/>
      <c r="ABL20" s="93"/>
      <c r="ABM20" s="93"/>
      <c r="ABN20" s="93"/>
      <c r="ABO20" s="93"/>
      <c r="ABP20" s="93"/>
      <c r="ABQ20" s="93"/>
      <c r="ABR20" s="93"/>
      <c r="ABS20" s="93"/>
      <c r="ABT20" s="93"/>
      <c r="ABU20" s="93"/>
      <c r="ABV20" s="93"/>
      <c r="ABW20" s="93"/>
      <c r="ABX20" s="93"/>
      <c r="ABY20" s="93"/>
      <c r="ABZ20" s="93"/>
      <c r="ACA20" s="93"/>
      <c r="ACB20" s="93"/>
      <c r="ACC20" s="93"/>
      <c r="ACD20" s="93"/>
      <c r="ACE20" s="93"/>
      <c r="ACF20" s="93"/>
      <c r="ACG20" s="93"/>
      <c r="ACH20" s="93"/>
      <c r="ACI20" s="93"/>
      <c r="ACJ20" s="93"/>
      <c r="ACK20" s="93"/>
      <c r="ACL20" s="93"/>
      <c r="ACM20" s="93"/>
      <c r="ACN20" s="93"/>
      <c r="ACO20" s="93"/>
      <c r="ACP20" s="93"/>
      <c r="ACQ20" s="93"/>
      <c r="ACR20" s="93"/>
      <c r="ACS20" s="93"/>
      <c r="ACT20" s="93"/>
      <c r="ACU20" s="93"/>
      <c r="ACV20" s="93"/>
      <c r="ACW20" s="93"/>
      <c r="ACX20" s="93"/>
      <c r="ACY20" s="93"/>
      <c r="ACZ20" s="93"/>
      <c r="ADA20" s="93"/>
      <c r="ADB20" s="93"/>
      <c r="ADC20" s="93"/>
      <c r="ADD20" s="93"/>
      <c r="ADE20" s="93"/>
      <c r="ADF20" s="93"/>
      <c r="ADG20" s="93"/>
      <c r="ADH20" s="93"/>
      <c r="ADI20" s="93"/>
      <c r="ADJ20" s="93"/>
      <c r="ADK20" s="93"/>
      <c r="ADL20" s="93"/>
      <c r="ADM20" s="93"/>
      <c r="ADN20" s="93"/>
      <c r="ADO20" s="93"/>
      <c r="ADP20" s="93"/>
      <c r="ADQ20" s="93"/>
      <c r="ADR20" s="93"/>
      <c r="ADS20" s="93"/>
      <c r="ADT20" s="93"/>
      <c r="ADU20" s="93"/>
      <c r="ADV20" s="93"/>
      <c r="ADW20" s="93"/>
      <c r="ADX20" s="93"/>
      <c r="ADY20" s="93"/>
      <c r="ADZ20" s="93"/>
      <c r="AEA20" s="93"/>
      <c r="AEB20" s="93"/>
      <c r="AEC20" s="93"/>
      <c r="AED20" s="93"/>
      <c r="AEE20" s="93"/>
      <c r="AEF20" s="93"/>
      <c r="AEG20" s="93"/>
      <c r="AEH20" s="93"/>
      <c r="AEI20" s="93"/>
      <c r="AEJ20" s="93"/>
      <c r="AEK20" s="93"/>
      <c r="AEL20" s="93"/>
      <c r="AEM20" s="93"/>
      <c r="AEN20" s="93"/>
      <c r="AEO20" s="93"/>
      <c r="AEP20" s="93"/>
      <c r="AEQ20" s="93"/>
      <c r="AER20" s="93"/>
      <c r="AES20" s="93"/>
      <c r="AET20" s="93"/>
      <c r="AEU20" s="93"/>
      <c r="AEV20" s="93"/>
      <c r="AEW20" s="93"/>
      <c r="AEX20" s="93"/>
      <c r="AEY20" s="93"/>
      <c r="AEZ20" s="93"/>
      <c r="AFA20" s="93"/>
      <c r="AFB20" s="93"/>
      <c r="AFC20" s="93"/>
      <c r="AFD20" s="93"/>
      <c r="AFE20" s="93"/>
      <c r="AFF20" s="93"/>
      <c r="AFG20" s="93"/>
      <c r="AFH20" s="93"/>
      <c r="AFI20" s="93"/>
      <c r="AFJ20" s="93"/>
      <c r="AFK20" s="93"/>
      <c r="AFL20" s="93"/>
      <c r="AFM20" s="93"/>
      <c r="AFN20" s="93"/>
      <c r="AFO20" s="93"/>
      <c r="AFP20" s="93"/>
      <c r="AFQ20" s="93"/>
      <c r="AFR20" s="93"/>
      <c r="AFS20" s="93"/>
      <c r="AFT20" s="93"/>
      <c r="AFU20" s="93"/>
      <c r="AFV20" s="93"/>
      <c r="AFW20" s="93"/>
      <c r="AFX20" s="93"/>
      <c r="AFY20" s="93"/>
      <c r="AFZ20" s="93"/>
      <c r="AGA20" s="93"/>
      <c r="AGB20" s="93"/>
      <c r="AGC20" s="93"/>
      <c r="AGD20" s="93"/>
      <c r="AGE20" s="93"/>
      <c r="AGF20" s="93"/>
      <c r="AGG20" s="93"/>
      <c r="AGH20" s="93"/>
      <c r="AGI20" s="93"/>
      <c r="AGJ20" s="93"/>
      <c r="AGK20" s="93"/>
      <c r="AGL20" s="93"/>
      <c r="AGM20" s="93"/>
      <c r="AGN20" s="93"/>
      <c r="AGO20" s="93"/>
      <c r="AGP20" s="93"/>
      <c r="AGQ20" s="93"/>
      <c r="AGR20" s="93"/>
      <c r="AGS20" s="93"/>
      <c r="AGT20" s="93"/>
      <c r="AGU20" s="93"/>
      <c r="AGV20" s="93"/>
      <c r="AGW20" s="93"/>
      <c r="AGX20" s="93"/>
      <c r="AGY20" s="93"/>
      <c r="AGZ20" s="93"/>
      <c r="AHA20" s="93"/>
      <c r="AHB20" s="93"/>
      <c r="AHC20" s="93"/>
      <c r="AHD20" s="93"/>
      <c r="AHE20" s="93"/>
      <c r="AHF20" s="93"/>
      <c r="AHG20" s="93"/>
      <c r="AHH20" s="93"/>
      <c r="AHI20" s="93"/>
      <c r="AHJ20" s="93"/>
      <c r="AHK20" s="93"/>
      <c r="AHL20" s="93"/>
      <c r="AHM20" s="93"/>
      <c r="AHN20" s="93"/>
      <c r="AHO20" s="93"/>
      <c r="AHP20" s="93"/>
      <c r="AHQ20" s="93"/>
      <c r="AHR20" s="93"/>
      <c r="AHS20" s="93"/>
      <c r="AHT20" s="93"/>
      <c r="AHU20" s="93"/>
      <c r="AHV20" s="93"/>
      <c r="AHW20" s="93"/>
      <c r="AHX20" s="93"/>
      <c r="AHY20" s="93"/>
      <c r="AHZ20" s="93"/>
      <c r="AIA20" s="93"/>
      <c r="AIB20" s="93"/>
      <c r="AIC20" s="93"/>
      <c r="AID20" s="93"/>
      <c r="AIE20" s="93"/>
      <c r="AIF20" s="93"/>
      <c r="AIG20" s="93"/>
      <c r="AIH20" s="93"/>
      <c r="AII20" s="93"/>
      <c r="AIJ20" s="93"/>
      <c r="AIK20" s="93"/>
      <c r="AIL20" s="93"/>
      <c r="AIM20" s="93"/>
      <c r="AIN20" s="93"/>
      <c r="AIO20" s="93"/>
      <c r="AIP20" s="93"/>
      <c r="AIQ20" s="93"/>
      <c r="AIR20" s="93"/>
      <c r="AIS20" s="93"/>
      <c r="AIT20" s="93"/>
      <c r="AIU20" s="93"/>
      <c r="AIV20" s="93"/>
      <c r="AIW20" s="93"/>
      <c r="AIX20" s="93"/>
      <c r="AIY20" s="93"/>
      <c r="AIZ20" s="93"/>
      <c r="AJA20" s="93"/>
      <c r="AJB20" s="93"/>
      <c r="AJC20" s="93"/>
      <c r="AJD20" s="93"/>
      <c r="AJE20" s="93"/>
      <c r="AJF20" s="93"/>
      <c r="AJG20" s="93"/>
      <c r="AJH20" s="93"/>
      <c r="AJI20" s="93"/>
      <c r="AJJ20" s="93"/>
      <c r="AJK20" s="93"/>
      <c r="AJL20" s="93"/>
      <c r="AJM20" s="93"/>
      <c r="AJN20" s="93"/>
      <c r="AJO20" s="93"/>
      <c r="AJP20" s="93"/>
      <c r="AJQ20" s="93"/>
      <c r="AJR20" s="93"/>
      <c r="AJS20" s="93"/>
      <c r="AJT20" s="93"/>
      <c r="AJU20" s="93"/>
      <c r="AJV20" s="93"/>
      <c r="AJW20" s="93"/>
      <c r="AJX20" s="93"/>
      <c r="AJY20" s="93"/>
      <c r="AJZ20" s="93"/>
      <c r="AKA20" s="93"/>
      <c r="AKB20" s="93"/>
      <c r="AKC20" s="93"/>
      <c r="AKD20" s="93"/>
      <c r="AKE20" s="93"/>
      <c r="AKF20" s="93"/>
      <c r="AKG20" s="93"/>
      <c r="AKH20" s="93"/>
      <c r="AKI20" s="93"/>
      <c r="AKJ20" s="93"/>
      <c r="AKK20" s="93"/>
      <c r="AKL20" s="93"/>
      <c r="AKM20" s="93"/>
      <c r="AKN20" s="93"/>
      <c r="AKO20" s="93"/>
      <c r="AKP20" s="93"/>
      <c r="AKQ20" s="93"/>
      <c r="AKR20" s="93"/>
      <c r="AKS20" s="93"/>
      <c r="AKT20" s="93"/>
      <c r="AKU20" s="93"/>
      <c r="AKV20" s="93"/>
      <c r="AKW20" s="93"/>
      <c r="AKX20" s="93"/>
      <c r="AKY20" s="93"/>
      <c r="AKZ20" s="93"/>
      <c r="ALA20" s="93"/>
      <c r="ALB20" s="93"/>
      <c r="ALC20" s="93"/>
      <c r="ALD20" s="93"/>
      <c r="ALE20" s="93"/>
      <c r="ALF20" s="93"/>
      <c r="ALG20" s="93"/>
      <c r="ALH20" s="93"/>
      <c r="ALI20" s="93"/>
      <c r="ALJ20" s="93"/>
      <c r="ALK20" s="93"/>
      <c r="ALL20" s="93"/>
      <c r="ALM20" s="93"/>
      <c r="ALN20" s="93"/>
      <c r="ALO20" s="93"/>
      <c r="ALP20" s="93"/>
      <c r="ALQ20" s="93"/>
      <c r="ALR20" s="93"/>
      <c r="ALS20" s="93"/>
      <c r="ALT20" s="93"/>
      <c r="ALU20" s="93"/>
      <c r="ALV20" s="93"/>
      <c r="ALW20" s="93"/>
      <c r="ALX20" s="93"/>
      <c r="ALY20" s="93"/>
      <c r="ALZ20" s="93"/>
      <c r="AMA20" s="93"/>
      <c r="AMB20" s="93"/>
      <c r="AMC20" s="93"/>
      <c r="AMD20" s="93"/>
      <c r="AME20" s="93"/>
      <c r="AMF20" s="93"/>
      <c r="AMG20" s="93"/>
      <c r="AMH20" s="93"/>
      <c r="AMI20" s="93"/>
      <c r="AMJ20" s="93"/>
      <c r="AMK20" s="93"/>
    </row>
    <row r="21" spans="1:1025" ht="44.85" customHeight="1">
      <c r="A21" s="180"/>
      <c r="B21" s="39" t="s">
        <v>89</v>
      </c>
      <c r="C21" s="98">
        <v>2181980367</v>
      </c>
      <c r="D21" s="98">
        <v>5370641384</v>
      </c>
      <c r="E21" s="98">
        <v>7390389199</v>
      </c>
      <c r="F21" s="98">
        <v>12332660376</v>
      </c>
      <c r="G21" s="98">
        <f>+'[1]PAC 2017'!N9</f>
        <v>8258063248</v>
      </c>
      <c r="H21" s="98">
        <f>+'[1]PAC 2017'!N10</f>
        <v>10594763722</v>
      </c>
      <c r="I21" s="98">
        <f>+'[1]PAC 2017'!N11</f>
        <v>9704322160</v>
      </c>
      <c r="J21" s="98">
        <f>+'[1]PAC 2017'!N12</f>
        <v>9548208141</v>
      </c>
      <c r="K21" s="98">
        <f>+'[1]PAC 2017 (2)'!N13</f>
        <v>12198155334</v>
      </c>
      <c r="L21" s="98">
        <f>+'[1]PAC 2017 (2)'!N14</f>
        <v>11542256684</v>
      </c>
      <c r="M21" s="98">
        <f>+'[1]PAC 2017 (2)'!N15</f>
        <v>9387444630</v>
      </c>
      <c r="N21" s="98">
        <f>+'[1]PAC 2017 (2)'!N16</f>
        <v>13158087478</v>
      </c>
      <c r="O21" s="98">
        <f>SUM('GFI- 05 PAC No Ejecutado mens '!C21:N21)</f>
        <v>111666972723</v>
      </c>
      <c r="P21" s="93"/>
      <c r="Q21" s="93"/>
      <c r="R21" s="99" t="s">
        <v>89</v>
      </c>
      <c r="S21" s="100">
        <f>+O21</f>
        <v>111666972723</v>
      </c>
      <c r="T21" s="100">
        <v>5254975981</v>
      </c>
      <c r="U21" s="100">
        <v>115665403</v>
      </c>
      <c r="V21" s="101">
        <v>97.846339110546737</v>
      </c>
      <c r="W21" s="101">
        <v>2.1536608894532736</v>
      </c>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93"/>
      <c r="FE21" s="93"/>
      <c r="FF21" s="93"/>
      <c r="FG21" s="93"/>
      <c r="FH21" s="93"/>
      <c r="FI21" s="93"/>
      <c r="FJ21" s="93"/>
      <c r="FK21" s="93"/>
      <c r="FL21" s="93"/>
      <c r="FM21" s="93"/>
      <c r="FN21" s="93"/>
      <c r="FO21" s="93"/>
      <c r="FP21" s="93"/>
      <c r="FQ21" s="93"/>
      <c r="FR21" s="93"/>
      <c r="FS21" s="93"/>
      <c r="FT21" s="93"/>
      <c r="FU21" s="93"/>
      <c r="FV21" s="93"/>
      <c r="FW21" s="93"/>
      <c r="FX21" s="93"/>
      <c r="FY21" s="93"/>
      <c r="FZ21" s="93"/>
      <c r="GA21" s="93"/>
      <c r="GB21" s="93"/>
      <c r="GC21" s="93"/>
      <c r="GD21" s="93"/>
      <c r="GE21" s="93"/>
      <c r="GF21" s="93"/>
      <c r="GG21" s="93"/>
      <c r="GH21" s="93"/>
      <c r="GI21" s="93"/>
      <c r="GJ21" s="93"/>
      <c r="GK21" s="93"/>
      <c r="GL21" s="93"/>
      <c r="GM21" s="93"/>
      <c r="GN21" s="93"/>
      <c r="GO21" s="93"/>
      <c r="GP21" s="93"/>
      <c r="GQ21" s="93"/>
      <c r="GR21" s="93"/>
      <c r="GS21" s="93"/>
      <c r="GT21" s="93"/>
      <c r="GU21" s="93"/>
      <c r="GV21" s="93"/>
      <c r="GW21" s="93"/>
      <c r="GX21" s="93"/>
      <c r="GY21" s="93"/>
      <c r="GZ21" s="93"/>
      <c r="HA21" s="93"/>
      <c r="HB21" s="93"/>
      <c r="HC21" s="93"/>
      <c r="HD21" s="93"/>
      <c r="HE21" s="93"/>
      <c r="HF21" s="93"/>
      <c r="HG21" s="93"/>
      <c r="HH21" s="93"/>
      <c r="HI21" s="93"/>
      <c r="HJ21" s="93"/>
      <c r="HK21" s="93"/>
      <c r="HL21" s="93"/>
      <c r="HM21" s="93"/>
      <c r="HN21" s="93"/>
      <c r="HO21" s="93"/>
      <c r="HP21" s="93"/>
      <c r="HQ21" s="93"/>
      <c r="HR21" s="93"/>
      <c r="HS21" s="93"/>
      <c r="HT21" s="93"/>
      <c r="HU21" s="93"/>
      <c r="HV21" s="93"/>
      <c r="HW21" s="93"/>
      <c r="HX21" s="93"/>
      <c r="HY21" s="93"/>
      <c r="HZ21" s="93"/>
      <c r="IA21" s="93"/>
      <c r="IB21" s="93"/>
      <c r="IC21" s="93"/>
      <c r="ID21" s="93"/>
      <c r="IE21" s="93"/>
      <c r="IF21" s="93"/>
      <c r="IG21" s="93"/>
      <c r="IH21" s="93"/>
      <c r="II21" s="93"/>
      <c r="IJ21" s="93"/>
      <c r="IK21" s="93"/>
      <c r="IL21" s="93"/>
      <c r="IM21" s="93"/>
      <c r="IN21" s="93"/>
      <c r="IO21" s="93"/>
      <c r="IP21" s="93"/>
      <c r="IQ21" s="93"/>
      <c r="IR21" s="93"/>
      <c r="IS21" s="93"/>
      <c r="IT21" s="93"/>
      <c r="IU21" s="93"/>
      <c r="IV21" s="93"/>
      <c r="IW21" s="93"/>
      <c r="IX21" s="93"/>
      <c r="IY21" s="93"/>
      <c r="IZ21" s="93"/>
      <c r="JA21" s="93"/>
      <c r="JB21" s="93"/>
      <c r="JC21" s="93"/>
      <c r="JD21" s="93"/>
      <c r="JE21" s="93"/>
      <c r="JF21" s="93"/>
      <c r="JG21" s="93"/>
      <c r="JH21" s="93"/>
      <c r="JI21" s="93"/>
      <c r="JJ21" s="93"/>
      <c r="JK21" s="93"/>
      <c r="JL21" s="93"/>
      <c r="JM21" s="93"/>
      <c r="JN21" s="93"/>
      <c r="JO21" s="93"/>
      <c r="JP21" s="93"/>
      <c r="JQ21" s="93"/>
      <c r="JR21" s="93"/>
      <c r="JS21" s="93"/>
      <c r="JT21" s="93"/>
      <c r="JU21" s="93"/>
      <c r="JV21" s="93"/>
      <c r="JW21" s="93"/>
      <c r="JX21" s="93"/>
      <c r="JY21" s="93"/>
      <c r="JZ21" s="93"/>
      <c r="KA21" s="93"/>
      <c r="KB21" s="93"/>
      <c r="KC21" s="93"/>
      <c r="KD21" s="93"/>
      <c r="KE21" s="93"/>
      <c r="KF21" s="93"/>
      <c r="KG21" s="93"/>
      <c r="KH21" s="93"/>
      <c r="KI21" s="93"/>
      <c r="KJ21" s="93"/>
      <c r="KK21" s="93"/>
      <c r="KL21" s="93"/>
      <c r="KM21" s="93"/>
      <c r="KN21" s="93"/>
      <c r="KO21" s="93"/>
      <c r="KP21" s="93"/>
      <c r="KQ21" s="93"/>
      <c r="KR21" s="93"/>
      <c r="KS21" s="93"/>
      <c r="KT21" s="93"/>
      <c r="KU21" s="93"/>
      <c r="KV21" s="93"/>
      <c r="KW21" s="93"/>
      <c r="KX21" s="93"/>
      <c r="KY21" s="93"/>
      <c r="KZ21" s="93"/>
      <c r="LA21" s="93"/>
      <c r="LB21" s="93"/>
      <c r="LC21" s="93"/>
      <c r="LD21" s="93"/>
      <c r="LE21" s="93"/>
      <c r="LF21" s="93"/>
      <c r="LG21" s="93"/>
      <c r="LH21" s="93"/>
      <c r="LI21" s="93"/>
      <c r="LJ21" s="93"/>
      <c r="LK21" s="93"/>
      <c r="LL21" s="93"/>
      <c r="LM21" s="93"/>
      <c r="LN21" s="93"/>
      <c r="LO21" s="93"/>
      <c r="LP21" s="93"/>
      <c r="LQ21" s="93"/>
      <c r="LR21" s="93"/>
      <c r="LS21" s="93"/>
      <c r="LT21" s="93"/>
      <c r="LU21" s="93"/>
      <c r="LV21" s="93"/>
      <c r="LW21" s="93"/>
      <c r="LX21" s="93"/>
      <c r="LY21" s="93"/>
      <c r="LZ21" s="93"/>
      <c r="MA21" s="93"/>
      <c r="MB21" s="93"/>
      <c r="MC21" s="93"/>
      <c r="MD21" s="93"/>
      <c r="ME21" s="93"/>
      <c r="MF21" s="93"/>
      <c r="MG21" s="93"/>
      <c r="MH21" s="93"/>
      <c r="MI21" s="93"/>
      <c r="MJ21" s="93"/>
      <c r="MK21" s="93"/>
      <c r="ML21" s="93"/>
      <c r="MM21" s="93"/>
      <c r="MN21" s="93"/>
      <c r="MO21" s="93"/>
      <c r="MP21" s="93"/>
      <c r="MQ21" s="93"/>
      <c r="MR21" s="93"/>
      <c r="MS21" s="93"/>
      <c r="MT21" s="93"/>
      <c r="MU21" s="93"/>
      <c r="MV21" s="93"/>
      <c r="MW21" s="93"/>
      <c r="MX21" s="93"/>
      <c r="MY21" s="93"/>
      <c r="MZ21" s="93"/>
      <c r="NA21" s="93"/>
      <c r="NB21" s="93"/>
      <c r="NC21" s="93"/>
      <c r="ND21" s="93"/>
      <c r="NE21" s="93"/>
      <c r="NF21" s="93"/>
      <c r="NG21" s="93"/>
      <c r="NH21" s="93"/>
      <c r="NI21" s="93"/>
      <c r="NJ21" s="93"/>
      <c r="NK21" s="93"/>
      <c r="NL21" s="93"/>
      <c r="NM21" s="93"/>
      <c r="NN21" s="93"/>
      <c r="NO21" s="93"/>
      <c r="NP21" s="93"/>
      <c r="NQ21" s="93"/>
      <c r="NR21" s="93"/>
      <c r="NS21" s="93"/>
      <c r="NT21" s="93"/>
      <c r="NU21" s="93"/>
      <c r="NV21" s="93"/>
      <c r="NW21" s="93"/>
      <c r="NX21" s="93"/>
      <c r="NY21" s="93"/>
      <c r="NZ21" s="93"/>
      <c r="OA21" s="93"/>
      <c r="OB21" s="93"/>
      <c r="OC21" s="93"/>
      <c r="OD21" s="93"/>
      <c r="OE21" s="93"/>
      <c r="OF21" s="93"/>
      <c r="OG21" s="93"/>
      <c r="OH21" s="93"/>
      <c r="OI21" s="93"/>
      <c r="OJ21" s="93"/>
      <c r="OK21" s="93"/>
      <c r="OL21" s="93"/>
      <c r="OM21" s="93"/>
      <c r="ON21" s="93"/>
      <c r="OO21" s="93"/>
      <c r="OP21" s="93"/>
      <c r="OQ21" s="93"/>
      <c r="OR21" s="93"/>
      <c r="OS21" s="93"/>
      <c r="OT21" s="93"/>
      <c r="OU21" s="93"/>
      <c r="OV21" s="93"/>
      <c r="OW21" s="93"/>
      <c r="OX21" s="93"/>
      <c r="OY21" s="93"/>
      <c r="OZ21" s="93"/>
      <c r="PA21" s="93"/>
      <c r="PB21" s="93"/>
      <c r="PC21" s="93"/>
      <c r="PD21" s="93"/>
      <c r="PE21" s="93"/>
      <c r="PF21" s="93"/>
      <c r="PG21" s="93"/>
      <c r="PH21" s="93"/>
      <c r="PI21" s="93"/>
      <c r="PJ21" s="93"/>
      <c r="PK21" s="93"/>
      <c r="PL21" s="93"/>
      <c r="PM21" s="93"/>
      <c r="PN21" s="93"/>
      <c r="PO21" s="93"/>
      <c r="PP21" s="93"/>
      <c r="PQ21" s="93"/>
      <c r="PR21" s="93"/>
      <c r="PS21" s="93"/>
      <c r="PT21" s="93"/>
      <c r="PU21" s="93"/>
      <c r="PV21" s="93"/>
      <c r="PW21" s="93"/>
      <c r="PX21" s="93"/>
      <c r="PY21" s="93"/>
      <c r="PZ21" s="93"/>
      <c r="QA21" s="93"/>
      <c r="QB21" s="93"/>
      <c r="QC21" s="93"/>
      <c r="QD21" s="93"/>
      <c r="QE21" s="93"/>
      <c r="QF21" s="93"/>
      <c r="QG21" s="93"/>
      <c r="QH21" s="93"/>
      <c r="QI21" s="93"/>
      <c r="QJ21" s="93"/>
      <c r="QK21" s="93"/>
      <c r="QL21" s="93"/>
      <c r="QM21" s="93"/>
      <c r="QN21" s="93"/>
      <c r="QO21" s="93"/>
      <c r="QP21" s="93"/>
      <c r="QQ21" s="93"/>
      <c r="QR21" s="93"/>
      <c r="QS21" s="93"/>
      <c r="QT21" s="93"/>
      <c r="QU21" s="93"/>
      <c r="QV21" s="93"/>
      <c r="QW21" s="93"/>
      <c r="QX21" s="93"/>
      <c r="QY21" s="93"/>
      <c r="QZ21" s="93"/>
      <c r="RA21" s="93"/>
      <c r="RB21" s="93"/>
      <c r="RC21" s="93"/>
      <c r="RD21" s="93"/>
      <c r="RE21" s="93"/>
      <c r="RF21" s="93"/>
      <c r="RG21" s="93"/>
      <c r="RH21" s="93"/>
      <c r="RI21" s="93"/>
      <c r="RJ21" s="93"/>
      <c r="RK21" s="93"/>
      <c r="RL21" s="93"/>
      <c r="RM21" s="93"/>
      <c r="RN21" s="93"/>
      <c r="RO21" s="93"/>
      <c r="RP21" s="93"/>
      <c r="RQ21" s="93"/>
      <c r="RR21" s="93"/>
      <c r="RS21" s="93"/>
      <c r="RT21" s="93"/>
      <c r="RU21" s="93"/>
      <c r="RV21" s="93"/>
      <c r="RW21" s="93"/>
      <c r="RX21" s="93"/>
      <c r="RY21" s="93"/>
      <c r="RZ21" s="93"/>
      <c r="SA21" s="93"/>
      <c r="SB21" s="93"/>
      <c r="SC21" s="93"/>
      <c r="SD21" s="93"/>
      <c r="SE21" s="93"/>
      <c r="SF21" s="93"/>
      <c r="SG21" s="93"/>
      <c r="SH21" s="93"/>
      <c r="SI21" s="93"/>
      <c r="SJ21" s="93"/>
      <c r="SK21" s="93"/>
      <c r="SL21" s="93"/>
      <c r="SM21" s="93"/>
      <c r="SN21" s="93"/>
      <c r="SO21" s="93"/>
      <c r="SP21" s="93"/>
      <c r="SQ21" s="93"/>
      <c r="SR21" s="93"/>
      <c r="SS21" s="93"/>
      <c r="ST21" s="93"/>
      <c r="SU21" s="93"/>
      <c r="SV21" s="93"/>
      <c r="SW21" s="93"/>
      <c r="SX21" s="93"/>
      <c r="SY21" s="93"/>
      <c r="SZ21" s="93"/>
      <c r="TA21" s="93"/>
      <c r="TB21" s="93"/>
      <c r="TC21" s="93"/>
      <c r="TD21" s="93"/>
      <c r="TE21" s="93"/>
      <c r="TF21" s="93"/>
      <c r="TG21" s="93"/>
      <c r="TH21" s="93"/>
      <c r="TI21" s="93"/>
      <c r="TJ21" s="93"/>
      <c r="TK21" s="93"/>
      <c r="TL21" s="93"/>
      <c r="TM21" s="93"/>
      <c r="TN21" s="93"/>
      <c r="TO21" s="93"/>
      <c r="TP21" s="93"/>
      <c r="TQ21" s="93"/>
      <c r="TR21" s="93"/>
      <c r="TS21" s="93"/>
      <c r="TT21" s="93"/>
      <c r="TU21" s="93"/>
      <c r="TV21" s="93"/>
      <c r="TW21" s="93"/>
      <c r="TX21" s="93"/>
      <c r="TY21" s="93"/>
      <c r="TZ21" s="93"/>
      <c r="UA21" s="93"/>
      <c r="UB21" s="93"/>
      <c r="UC21" s="93"/>
      <c r="UD21" s="93"/>
      <c r="UE21" s="93"/>
      <c r="UF21" s="93"/>
      <c r="UG21" s="93"/>
      <c r="UH21" s="93"/>
      <c r="UI21" s="93"/>
      <c r="UJ21" s="93"/>
      <c r="UK21" s="93"/>
      <c r="UL21" s="93"/>
      <c r="UM21" s="93"/>
      <c r="UN21" s="93"/>
      <c r="UO21" s="93"/>
      <c r="UP21" s="93"/>
      <c r="UQ21" s="93"/>
      <c r="UR21" s="93"/>
      <c r="US21" s="93"/>
      <c r="UT21" s="93"/>
      <c r="UU21" s="93"/>
      <c r="UV21" s="93"/>
      <c r="UW21" s="93"/>
      <c r="UX21" s="93"/>
      <c r="UY21" s="93"/>
      <c r="UZ21" s="93"/>
      <c r="VA21" s="93"/>
      <c r="VB21" s="93"/>
      <c r="VC21" s="93"/>
      <c r="VD21" s="93"/>
      <c r="VE21" s="93"/>
      <c r="VF21" s="93"/>
      <c r="VG21" s="93"/>
      <c r="VH21" s="93"/>
      <c r="VI21" s="93"/>
      <c r="VJ21" s="93"/>
      <c r="VK21" s="93"/>
      <c r="VL21" s="93"/>
      <c r="VM21" s="93"/>
      <c r="VN21" s="93"/>
      <c r="VO21" s="93"/>
      <c r="VP21" s="93"/>
      <c r="VQ21" s="93"/>
      <c r="VR21" s="93"/>
      <c r="VS21" s="93"/>
      <c r="VT21" s="93"/>
      <c r="VU21" s="93"/>
      <c r="VV21" s="93"/>
      <c r="VW21" s="93"/>
      <c r="VX21" s="93"/>
      <c r="VY21" s="93"/>
      <c r="VZ21" s="93"/>
      <c r="WA21" s="93"/>
      <c r="WB21" s="93"/>
      <c r="WC21" s="93"/>
      <c r="WD21" s="93"/>
      <c r="WE21" s="93"/>
      <c r="WF21" s="93"/>
      <c r="WG21" s="93"/>
      <c r="WH21" s="93"/>
      <c r="WI21" s="93"/>
      <c r="WJ21" s="93"/>
      <c r="WK21" s="93"/>
      <c r="WL21" s="93"/>
      <c r="WM21" s="93"/>
      <c r="WN21" s="93"/>
      <c r="WO21" s="93"/>
      <c r="WP21" s="93"/>
      <c r="WQ21" s="93"/>
      <c r="WR21" s="93"/>
      <c r="WS21" s="93"/>
      <c r="WT21" s="93"/>
      <c r="WU21" s="93"/>
      <c r="WV21" s="93"/>
      <c r="WW21" s="93"/>
      <c r="WX21" s="93"/>
      <c r="WY21" s="93"/>
      <c r="WZ21" s="93"/>
      <c r="XA21" s="93"/>
      <c r="XB21" s="93"/>
      <c r="XC21" s="93"/>
      <c r="XD21" s="93"/>
      <c r="XE21" s="93"/>
      <c r="XF21" s="93"/>
      <c r="XG21" s="93"/>
      <c r="XH21" s="93"/>
      <c r="XI21" s="93"/>
      <c r="XJ21" s="93"/>
      <c r="XK21" s="93"/>
      <c r="XL21" s="93"/>
      <c r="XM21" s="93"/>
      <c r="XN21" s="93"/>
      <c r="XO21" s="93"/>
      <c r="XP21" s="93"/>
      <c r="XQ21" s="93"/>
      <c r="XR21" s="93"/>
      <c r="XS21" s="93"/>
      <c r="XT21" s="93"/>
      <c r="XU21" s="93"/>
      <c r="XV21" s="93"/>
      <c r="XW21" s="93"/>
      <c r="XX21" s="93"/>
      <c r="XY21" s="93"/>
      <c r="XZ21" s="93"/>
      <c r="YA21" s="93"/>
      <c r="YB21" s="93"/>
      <c r="YC21" s="93"/>
      <c r="YD21" s="93"/>
      <c r="YE21" s="93"/>
      <c r="YF21" s="93"/>
      <c r="YG21" s="93"/>
      <c r="YH21" s="93"/>
      <c r="YI21" s="93"/>
      <c r="YJ21" s="93"/>
      <c r="YK21" s="93"/>
      <c r="YL21" s="93"/>
      <c r="YM21" s="93"/>
      <c r="YN21" s="93"/>
      <c r="YO21" s="93"/>
      <c r="YP21" s="93"/>
      <c r="YQ21" s="93"/>
      <c r="YR21" s="93"/>
      <c r="YS21" s="93"/>
      <c r="YT21" s="93"/>
      <c r="YU21" s="93"/>
      <c r="YV21" s="93"/>
      <c r="YW21" s="93"/>
      <c r="YX21" s="93"/>
      <c r="YY21" s="93"/>
      <c r="YZ21" s="93"/>
      <c r="ZA21" s="93"/>
      <c r="ZB21" s="93"/>
      <c r="ZC21" s="93"/>
      <c r="ZD21" s="93"/>
      <c r="ZE21" s="93"/>
      <c r="ZF21" s="93"/>
      <c r="ZG21" s="93"/>
      <c r="ZH21" s="93"/>
      <c r="ZI21" s="93"/>
      <c r="ZJ21" s="93"/>
      <c r="ZK21" s="93"/>
      <c r="ZL21" s="93"/>
      <c r="ZM21" s="93"/>
      <c r="ZN21" s="93"/>
      <c r="ZO21" s="93"/>
      <c r="ZP21" s="93"/>
      <c r="ZQ21" s="93"/>
      <c r="ZR21" s="93"/>
      <c r="ZS21" s="93"/>
      <c r="ZT21" s="93"/>
      <c r="ZU21" s="93"/>
      <c r="ZV21" s="93"/>
      <c r="ZW21" s="93"/>
      <c r="ZX21" s="93"/>
      <c r="ZY21" s="93"/>
      <c r="ZZ21" s="93"/>
      <c r="AAA21" s="93"/>
      <c r="AAB21" s="93"/>
      <c r="AAC21" s="93"/>
      <c r="AAD21" s="93"/>
      <c r="AAE21" s="93"/>
      <c r="AAF21" s="93"/>
      <c r="AAG21" s="93"/>
      <c r="AAH21" s="93"/>
      <c r="AAI21" s="93"/>
      <c r="AAJ21" s="93"/>
      <c r="AAK21" s="93"/>
      <c r="AAL21" s="93"/>
      <c r="AAM21" s="93"/>
      <c r="AAN21" s="93"/>
      <c r="AAO21" s="93"/>
      <c r="AAP21" s="93"/>
      <c r="AAQ21" s="93"/>
      <c r="AAR21" s="93"/>
      <c r="AAS21" s="93"/>
      <c r="AAT21" s="93"/>
      <c r="AAU21" s="93"/>
      <c r="AAV21" s="93"/>
      <c r="AAW21" s="93"/>
      <c r="AAX21" s="93"/>
      <c r="AAY21" s="93"/>
      <c r="AAZ21" s="93"/>
      <c r="ABA21" s="93"/>
      <c r="ABB21" s="93"/>
      <c r="ABC21" s="93"/>
      <c r="ABD21" s="93"/>
      <c r="ABE21" s="93"/>
      <c r="ABF21" s="93"/>
      <c r="ABG21" s="93"/>
      <c r="ABH21" s="93"/>
      <c r="ABI21" s="93"/>
      <c r="ABJ21" s="93"/>
      <c r="ABK21" s="93"/>
      <c r="ABL21" s="93"/>
      <c r="ABM21" s="93"/>
      <c r="ABN21" s="93"/>
      <c r="ABO21" s="93"/>
      <c r="ABP21" s="93"/>
      <c r="ABQ21" s="93"/>
      <c r="ABR21" s="93"/>
      <c r="ABS21" s="93"/>
      <c r="ABT21" s="93"/>
      <c r="ABU21" s="93"/>
      <c r="ABV21" s="93"/>
      <c r="ABW21" s="93"/>
      <c r="ABX21" s="93"/>
      <c r="ABY21" s="93"/>
      <c r="ABZ21" s="93"/>
      <c r="ACA21" s="93"/>
      <c r="ACB21" s="93"/>
      <c r="ACC21" s="93"/>
      <c r="ACD21" s="93"/>
      <c r="ACE21" s="93"/>
      <c r="ACF21" s="93"/>
      <c r="ACG21" s="93"/>
      <c r="ACH21" s="93"/>
      <c r="ACI21" s="93"/>
      <c r="ACJ21" s="93"/>
      <c r="ACK21" s="93"/>
      <c r="ACL21" s="93"/>
      <c r="ACM21" s="93"/>
      <c r="ACN21" s="93"/>
      <c r="ACO21" s="93"/>
      <c r="ACP21" s="93"/>
      <c r="ACQ21" s="93"/>
      <c r="ACR21" s="93"/>
      <c r="ACS21" s="93"/>
      <c r="ACT21" s="93"/>
      <c r="ACU21" s="93"/>
      <c r="ACV21" s="93"/>
      <c r="ACW21" s="93"/>
      <c r="ACX21" s="93"/>
      <c r="ACY21" s="93"/>
      <c r="ACZ21" s="93"/>
      <c r="ADA21" s="93"/>
      <c r="ADB21" s="93"/>
      <c r="ADC21" s="93"/>
      <c r="ADD21" s="93"/>
      <c r="ADE21" s="93"/>
      <c r="ADF21" s="93"/>
      <c r="ADG21" s="93"/>
      <c r="ADH21" s="93"/>
      <c r="ADI21" s="93"/>
      <c r="ADJ21" s="93"/>
      <c r="ADK21" s="93"/>
      <c r="ADL21" s="93"/>
      <c r="ADM21" s="93"/>
      <c r="ADN21" s="93"/>
      <c r="ADO21" s="93"/>
      <c r="ADP21" s="93"/>
      <c r="ADQ21" s="93"/>
      <c r="ADR21" s="93"/>
      <c r="ADS21" s="93"/>
      <c r="ADT21" s="93"/>
      <c r="ADU21" s="93"/>
      <c r="ADV21" s="93"/>
      <c r="ADW21" s="93"/>
      <c r="ADX21" s="93"/>
      <c r="ADY21" s="93"/>
      <c r="ADZ21" s="93"/>
      <c r="AEA21" s="93"/>
      <c r="AEB21" s="93"/>
      <c r="AEC21" s="93"/>
      <c r="AED21" s="93"/>
      <c r="AEE21" s="93"/>
      <c r="AEF21" s="93"/>
      <c r="AEG21" s="93"/>
      <c r="AEH21" s="93"/>
      <c r="AEI21" s="93"/>
      <c r="AEJ21" s="93"/>
      <c r="AEK21" s="93"/>
      <c r="AEL21" s="93"/>
      <c r="AEM21" s="93"/>
      <c r="AEN21" s="93"/>
      <c r="AEO21" s="93"/>
      <c r="AEP21" s="93"/>
      <c r="AEQ21" s="93"/>
      <c r="AER21" s="93"/>
      <c r="AES21" s="93"/>
      <c r="AET21" s="93"/>
      <c r="AEU21" s="93"/>
      <c r="AEV21" s="93"/>
      <c r="AEW21" s="93"/>
      <c r="AEX21" s="93"/>
      <c r="AEY21" s="93"/>
      <c r="AEZ21" s="93"/>
      <c r="AFA21" s="93"/>
      <c r="AFB21" s="93"/>
      <c r="AFC21" s="93"/>
      <c r="AFD21" s="93"/>
      <c r="AFE21" s="93"/>
      <c r="AFF21" s="93"/>
      <c r="AFG21" s="93"/>
      <c r="AFH21" s="93"/>
      <c r="AFI21" s="93"/>
      <c r="AFJ21" s="93"/>
      <c r="AFK21" s="93"/>
      <c r="AFL21" s="93"/>
      <c r="AFM21" s="93"/>
      <c r="AFN21" s="93"/>
      <c r="AFO21" s="93"/>
      <c r="AFP21" s="93"/>
      <c r="AFQ21" s="93"/>
      <c r="AFR21" s="93"/>
      <c r="AFS21" s="93"/>
      <c r="AFT21" s="93"/>
      <c r="AFU21" s="93"/>
      <c r="AFV21" s="93"/>
      <c r="AFW21" s="93"/>
      <c r="AFX21" s="93"/>
      <c r="AFY21" s="93"/>
      <c r="AFZ21" s="93"/>
      <c r="AGA21" s="93"/>
      <c r="AGB21" s="93"/>
      <c r="AGC21" s="93"/>
      <c r="AGD21" s="93"/>
      <c r="AGE21" s="93"/>
      <c r="AGF21" s="93"/>
      <c r="AGG21" s="93"/>
      <c r="AGH21" s="93"/>
      <c r="AGI21" s="93"/>
      <c r="AGJ21" s="93"/>
      <c r="AGK21" s="93"/>
      <c r="AGL21" s="93"/>
      <c r="AGM21" s="93"/>
      <c r="AGN21" s="93"/>
      <c r="AGO21" s="93"/>
      <c r="AGP21" s="93"/>
      <c r="AGQ21" s="93"/>
      <c r="AGR21" s="93"/>
      <c r="AGS21" s="93"/>
      <c r="AGT21" s="93"/>
      <c r="AGU21" s="93"/>
      <c r="AGV21" s="93"/>
      <c r="AGW21" s="93"/>
      <c r="AGX21" s="93"/>
      <c r="AGY21" s="93"/>
      <c r="AGZ21" s="93"/>
      <c r="AHA21" s="93"/>
      <c r="AHB21" s="93"/>
      <c r="AHC21" s="93"/>
      <c r="AHD21" s="93"/>
      <c r="AHE21" s="93"/>
      <c r="AHF21" s="93"/>
      <c r="AHG21" s="93"/>
      <c r="AHH21" s="93"/>
      <c r="AHI21" s="93"/>
      <c r="AHJ21" s="93"/>
      <c r="AHK21" s="93"/>
      <c r="AHL21" s="93"/>
      <c r="AHM21" s="93"/>
      <c r="AHN21" s="93"/>
      <c r="AHO21" s="93"/>
      <c r="AHP21" s="93"/>
      <c r="AHQ21" s="93"/>
      <c r="AHR21" s="93"/>
      <c r="AHS21" s="93"/>
      <c r="AHT21" s="93"/>
      <c r="AHU21" s="93"/>
      <c r="AHV21" s="93"/>
      <c r="AHW21" s="93"/>
      <c r="AHX21" s="93"/>
      <c r="AHY21" s="93"/>
      <c r="AHZ21" s="93"/>
      <c r="AIA21" s="93"/>
      <c r="AIB21" s="93"/>
      <c r="AIC21" s="93"/>
      <c r="AID21" s="93"/>
      <c r="AIE21" s="93"/>
      <c r="AIF21" s="93"/>
      <c r="AIG21" s="93"/>
      <c r="AIH21" s="93"/>
      <c r="AII21" s="93"/>
      <c r="AIJ21" s="93"/>
      <c r="AIK21" s="93"/>
      <c r="AIL21" s="93"/>
      <c r="AIM21" s="93"/>
      <c r="AIN21" s="93"/>
      <c r="AIO21" s="93"/>
      <c r="AIP21" s="93"/>
      <c r="AIQ21" s="93"/>
      <c r="AIR21" s="93"/>
      <c r="AIS21" s="93"/>
      <c r="AIT21" s="93"/>
      <c r="AIU21" s="93"/>
      <c r="AIV21" s="93"/>
      <c r="AIW21" s="93"/>
      <c r="AIX21" s="93"/>
      <c r="AIY21" s="93"/>
      <c r="AIZ21" s="93"/>
      <c r="AJA21" s="93"/>
      <c r="AJB21" s="93"/>
      <c r="AJC21" s="93"/>
      <c r="AJD21" s="93"/>
      <c r="AJE21" s="93"/>
      <c r="AJF21" s="93"/>
      <c r="AJG21" s="93"/>
      <c r="AJH21" s="93"/>
      <c r="AJI21" s="93"/>
      <c r="AJJ21" s="93"/>
      <c r="AJK21" s="93"/>
      <c r="AJL21" s="93"/>
      <c r="AJM21" s="93"/>
      <c r="AJN21" s="93"/>
      <c r="AJO21" s="93"/>
      <c r="AJP21" s="93"/>
      <c r="AJQ21" s="93"/>
      <c r="AJR21" s="93"/>
      <c r="AJS21" s="93"/>
      <c r="AJT21" s="93"/>
      <c r="AJU21" s="93"/>
      <c r="AJV21" s="93"/>
      <c r="AJW21" s="93"/>
      <c r="AJX21" s="93"/>
      <c r="AJY21" s="93"/>
      <c r="AJZ21" s="93"/>
      <c r="AKA21" s="93"/>
      <c r="AKB21" s="93"/>
      <c r="AKC21" s="93"/>
      <c r="AKD21" s="93"/>
      <c r="AKE21" s="93"/>
      <c r="AKF21" s="93"/>
      <c r="AKG21" s="93"/>
      <c r="AKH21" s="93"/>
      <c r="AKI21" s="93"/>
      <c r="AKJ21" s="93"/>
      <c r="AKK21" s="93"/>
      <c r="AKL21" s="93"/>
      <c r="AKM21" s="93"/>
      <c r="AKN21" s="93"/>
      <c r="AKO21" s="93"/>
      <c r="AKP21" s="93"/>
      <c r="AKQ21" s="93"/>
      <c r="AKR21" s="93"/>
      <c r="AKS21" s="93"/>
      <c r="AKT21" s="93"/>
      <c r="AKU21" s="93"/>
      <c r="AKV21" s="93"/>
      <c r="AKW21" s="93"/>
      <c r="AKX21" s="93"/>
      <c r="AKY21" s="93"/>
      <c r="AKZ21" s="93"/>
      <c r="ALA21" s="93"/>
      <c r="ALB21" s="93"/>
      <c r="ALC21" s="93"/>
      <c r="ALD21" s="93"/>
      <c r="ALE21" s="93"/>
      <c r="ALF21" s="93"/>
      <c r="ALG21" s="93"/>
      <c r="ALH21" s="93"/>
      <c r="ALI21" s="93"/>
      <c r="ALJ21" s="93"/>
      <c r="ALK21" s="93"/>
      <c r="ALL21" s="93"/>
      <c r="ALM21" s="93"/>
      <c r="ALN21" s="93"/>
      <c r="ALO21" s="93"/>
      <c r="ALP21" s="93"/>
      <c r="ALQ21" s="93"/>
      <c r="ALR21" s="93"/>
      <c r="ALS21" s="93"/>
      <c r="ALT21" s="93"/>
      <c r="ALU21" s="93"/>
      <c r="ALV21" s="93"/>
      <c r="ALW21" s="93"/>
      <c r="ALX21" s="93"/>
      <c r="ALY21" s="93"/>
      <c r="ALZ21" s="93"/>
      <c r="AMA21" s="93"/>
      <c r="AMB21" s="93"/>
      <c r="AMC21" s="93"/>
      <c r="AMD21" s="93"/>
      <c r="AME21" s="93"/>
      <c r="AMF21" s="93"/>
      <c r="AMG21" s="93"/>
      <c r="AMH21" s="93"/>
      <c r="AMI21" s="93"/>
      <c r="AMJ21" s="93"/>
      <c r="AMK21" s="93"/>
    </row>
    <row r="22" spans="1:1025" ht="34.9" customHeight="1">
      <c r="A22" s="180"/>
      <c r="B22" s="102" t="s">
        <v>177</v>
      </c>
      <c r="C22" s="103">
        <f>'GFI- 05 PAC No Ejecutado mens '!C20/'GFI- 05 PAC No Ejecutado mens '!C21</f>
        <v>0.4636102062599356</v>
      </c>
      <c r="D22" s="103">
        <f>'GFI- 05 PAC No Ejecutado mens '!D20/'GFI- 05 PAC No Ejecutado mens '!D21</f>
        <v>2.1536608894532735E-2</v>
      </c>
      <c r="E22" s="103">
        <f>'GFI- 05 PAC No Ejecutado mens '!E20/'GFI- 05 PAC No Ejecutado mens '!E21</f>
        <v>0.13646616204414053</v>
      </c>
      <c r="F22" s="103">
        <f>'GFI- 05 PAC No Ejecutado mens '!F20/'GFI- 05 PAC No Ejecutado mens '!F21</f>
        <v>4.6866766081128969E-2</v>
      </c>
      <c r="G22" s="103">
        <f>'GFI- 05 PAC No Ejecutado mens '!G20/'GFI- 05 PAC No Ejecutado mens '!G21</f>
        <v>5.8010368607435976E-2</v>
      </c>
      <c r="H22" s="103">
        <f>'GFI- 05 PAC No Ejecutado mens '!H20/'GFI- 05 PAC No Ejecutado mens '!H21</f>
        <v>0.10636986766017849</v>
      </c>
      <c r="I22" s="103">
        <f>'GFI- 05 PAC No Ejecutado mens '!I20/'GFI- 05 PAC No Ejecutado mens '!I21</f>
        <v>5.5861964809296893E-2</v>
      </c>
      <c r="J22" s="103">
        <f>'GFI- 05 PAC No Ejecutado mens '!J20/'GFI- 05 PAC No Ejecutado mens '!J21</f>
        <v>1.68052730554735E-2</v>
      </c>
      <c r="K22" s="103">
        <f>'GFI- 05 PAC No Ejecutado mens '!K20/'GFI- 05 PAC No Ejecutado mens '!K21</f>
        <v>5.3302853685401344E-2</v>
      </c>
      <c r="L22" s="103">
        <f>'GFI- 05 PAC No Ejecutado mens '!L20/'GFI- 05 PAC No Ejecutado mens '!L21</f>
        <v>8.1460536075529194E-2</v>
      </c>
      <c r="M22" s="103">
        <f>'GFI- 05 PAC No Ejecutado mens '!M20/'GFI- 05 PAC No Ejecutado mens '!M21</f>
        <v>7.2054229522523425E-2</v>
      </c>
      <c r="N22" s="103">
        <f>'GFI- 05 PAC No Ejecutado mens '!N20/'GFI- 05 PAC No Ejecutado mens '!N21</f>
        <v>1.1622459818396413E-2</v>
      </c>
      <c r="O22" s="103">
        <f>'GFI- 05 PAC No Ejecutado mens '!O20/'GFI- 05 PAC No Ejecutado mens '!O21</f>
        <v>6.664578203853419E-2</v>
      </c>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93"/>
      <c r="FE22" s="93"/>
      <c r="FF22" s="93"/>
      <c r="FG22" s="93"/>
      <c r="FH22" s="93"/>
      <c r="FI22" s="93"/>
      <c r="FJ22" s="93"/>
      <c r="FK22" s="93"/>
      <c r="FL22" s="93"/>
      <c r="FM22" s="93"/>
      <c r="FN22" s="93"/>
      <c r="FO22" s="93"/>
      <c r="FP22" s="93"/>
      <c r="FQ22" s="93"/>
      <c r="FR22" s="93"/>
      <c r="FS22" s="93"/>
      <c r="FT22" s="93"/>
      <c r="FU22" s="93"/>
      <c r="FV22" s="93"/>
      <c r="FW22" s="93"/>
      <c r="FX22" s="93"/>
      <c r="FY22" s="93"/>
      <c r="FZ22" s="93"/>
      <c r="GA22" s="93"/>
      <c r="GB22" s="93"/>
      <c r="GC22" s="93"/>
      <c r="GD22" s="93"/>
      <c r="GE22" s="93"/>
      <c r="GF22" s="93"/>
      <c r="GG22" s="93"/>
      <c r="GH22" s="93"/>
      <c r="GI22" s="93"/>
      <c r="GJ22" s="93"/>
      <c r="GK22" s="93"/>
      <c r="GL22" s="93"/>
      <c r="GM22" s="93"/>
      <c r="GN22" s="93"/>
      <c r="GO22" s="93"/>
      <c r="GP22" s="93"/>
      <c r="GQ22" s="93"/>
      <c r="GR22" s="93"/>
      <c r="GS22" s="93"/>
      <c r="GT22" s="93"/>
      <c r="GU22" s="93"/>
      <c r="GV22" s="93"/>
      <c r="GW22" s="93"/>
      <c r="GX22" s="93"/>
      <c r="GY22" s="93"/>
      <c r="GZ22" s="93"/>
      <c r="HA22" s="93"/>
      <c r="HB22" s="93"/>
      <c r="HC22" s="93"/>
      <c r="HD22" s="93"/>
      <c r="HE22" s="93"/>
      <c r="HF22" s="93"/>
      <c r="HG22" s="93"/>
      <c r="HH22" s="93"/>
      <c r="HI22" s="93"/>
      <c r="HJ22" s="93"/>
      <c r="HK22" s="93"/>
      <c r="HL22" s="93"/>
      <c r="HM22" s="93"/>
      <c r="HN22" s="93"/>
      <c r="HO22" s="93"/>
      <c r="HP22" s="93"/>
      <c r="HQ22" s="93"/>
      <c r="HR22" s="93"/>
      <c r="HS22" s="93"/>
      <c r="HT22" s="93"/>
      <c r="HU22" s="93"/>
      <c r="HV22" s="93"/>
      <c r="HW22" s="93"/>
      <c r="HX22" s="93"/>
      <c r="HY22" s="93"/>
      <c r="HZ22" s="93"/>
      <c r="IA22" s="93"/>
      <c r="IB22" s="93"/>
      <c r="IC22" s="93"/>
      <c r="ID22" s="93"/>
      <c r="IE22" s="93"/>
      <c r="IF22" s="93"/>
      <c r="IG22" s="93"/>
      <c r="IH22" s="93"/>
      <c r="II22" s="93"/>
      <c r="IJ22" s="93"/>
      <c r="IK22" s="93"/>
      <c r="IL22" s="93"/>
      <c r="IM22" s="93"/>
      <c r="IN22" s="93"/>
      <c r="IO22" s="93"/>
      <c r="IP22" s="93"/>
      <c r="IQ22" s="93"/>
      <c r="IR22" s="93"/>
      <c r="IS22" s="93"/>
      <c r="IT22" s="93"/>
      <c r="IU22" s="93"/>
      <c r="IV22" s="93"/>
      <c r="IW22" s="93"/>
      <c r="IX22" s="93"/>
      <c r="IY22" s="93"/>
      <c r="IZ22" s="93"/>
      <c r="JA22" s="93"/>
      <c r="JB22" s="93"/>
      <c r="JC22" s="93"/>
      <c r="JD22" s="93"/>
      <c r="JE22" s="93"/>
      <c r="JF22" s="93"/>
      <c r="JG22" s="93"/>
      <c r="JH22" s="93"/>
      <c r="JI22" s="93"/>
      <c r="JJ22" s="93"/>
      <c r="JK22" s="93"/>
      <c r="JL22" s="93"/>
      <c r="JM22" s="93"/>
      <c r="JN22" s="93"/>
      <c r="JO22" s="93"/>
      <c r="JP22" s="93"/>
      <c r="JQ22" s="93"/>
      <c r="JR22" s="93"/>
      <c r="JS22" s="93"/>
      <c r="JT22" s="93"/>
      <c r="JU22" s="93"/>
      <c r="JV22" s="93"/>
      <c r="JW22" s="93"/>
      <c r="JX22" s="93"/>
      <c r="JY22" s="93"/>
      <c r="JZ22" s="93"/>
      <c r="KA22" s="93"/>
      <c r="KB22" s="93"/>
      <c r="KC22" s="93"/>
      <c r="KD22" s="93"/>
      <c r="KE22" s="93"/>
      <c r="KF22" s="93"/>
      <c r="KG22" s="93"/>
      <c r="KH22" s="93"/>
      <c r="KI22" s="93"/>
      <c r="KJ22" s="93"/>
      <c r="KK22" s="93"/>
      <c r="KL22" s="93"/>
      <c r="KM22" s="93"/>
      <c r="KN22" s="93"/>
      <c r="KO22" s="93"/>
      <c r="KP22" s="93"/>
      <c r="KQ22" s="93"/>
      <c r="KR22" s="93"/>
      <c r="KS22" s="93"/>
      <c r="KT22" s="93"/>
      <c r="KU22" s="93"/>
      <c r="KV22" s="93"/>
      <c r="KW22" s="93"/>
      <c r="KX22" s="93"/>
      <c r="KY22" s="93"/>
      <c r="KZ22" s="93"/>
      <c r="LA22" s="93"/>
      <c r="LB22" s="93"/>
      <c r="LC22" s="93"/>
      <c r="LD22" s="93"/>
      <c r="LE22" s="93"/>
      <c r="LF22" s="93"/>
      <c r="LG22" s="93"/>
      <c r="LH22" s="93"/>
      <c r="LI22" s="93"/>
      <c r="LJ22" s="93"/>
      <c r="LK22" s="93"/>
      <c r="LL22" s="93"/>
      <c r="LM22" s="93"/>
      <c r="LN22" s="93"/>
      <c r="LO22" s="93"/>
      <c r="LP22" s="93"/>
      <c r="LQ22" s="93"/>
      <c r="LR22" s="93"/>
      <c r="LS22" s="93"/>
      <c r="LT22" s="93"/>
      <c r="LU22" s="93"/>
      <c r="LV22" s="93"/>
      <c r="LW22" s="93"/>
      <c r="LX22" s="93"/>
      <c r="LY22" s="93"/>
      <c r="LZ22" s="93"/>
      <c r="MA22" s="93"/>
      <c r="MB22" s="93"/>
      <c r="MC22" s="93"/>
      <c r="MD22" s="93"/>
      <c r="ME22" s="93"/>
      <c r="MF22" s="93"/>
      <c r="MG22" s="93"/>
      <c r="MH22" s="93"/>
      <c r="MI22" s="93"/>
      <c r="MJ22" s="93"/>
      <c r="MK22" s="93"/>
      <c r="ML22" s="93"/>
      <c r="MM22" s="93"/>
      <c r="MN22" s="93"/>
      <c r="MO22" s="93"/>
      <c r="MP22" s="93"/>
      <c r="MQ22" s="93"/>
      <c r="MR22" s="93"/>
      <c r="MS22" s="93"/>
      <c r="MT22" s="93"/>
      <c r="MU22" s="93"/>
      <c r="MV22" s="93"/>
      <c r="MW22" s="93"/>
      <c r="MX22" s="93"/>
      <c r="MY22" s="93"/>
      <c r="MZ22" s="93"/>
      <c r="NA22" s="93"/>
      <c r="NB22" s="93"/>
      <c r="NC22" s="93"/>
      <c r="ND22" s="93"/>
      <c r="NE22" s="93"/>
      <c r="NF22" s="93"/>
      <c r="NG22" s="93"/>
      <c r="NH22" s="93"/>
      <c r="NI22" s="93"/>
      <c r="NJ22" s="93"/>
      <c r="NK22" s="93"/>
      <c r="NL22" s="93"/>
      <c r="NM22" s="93"/>
      <c r="NN22" s="93"/>
      <c r="NO22" s="93"/>
      <c r="NP22" s="93"/>
      <c r="NQ22" s="93"/>
      <c r="NR22" s="93"/>
      <c r="NS22" s="93"/>
      <c r="NT22" s="93"/>
      <c r="NU22" s="93"/>
      <c r="NV22" s="93"/>
      <c r="NW22" s="93"/>
      <c r="NX22" s="93"/>
      <c r="NY22" s="93"/>
      <c r="NZ22" s="93"/>
      <c r="OA22" s="93"/>
      <c r="OB22" s="93"/>
      <c r="OC22" s="93"/>
      <c r="OD22" s="93"/>
      <c r="OE22" s="93"/>
      <c r="OF22" s="93"/>
      <c r="OG22" s="93"/>
      <c r="OH22" s="93"/>
      <c r="OI22" s="93"/>
      <c r="OJ22" s="93"/>
      <c r="OK22" s="93"/>
      <c r="OL22" s="93"/>
      <c r="OM22" s="93"/>
      <c r="ON22" s="93"/>
      <c r="OO22" s="93"/>
      <c r="OP22" s="93"/>
      <c r="OQ22" s="93"/>
      <c r="OR22" s="93"/>
      <c r="OS22" s="93"/>
      <c r="OT22" s="93"/>
      <c r="OU22" s="93"/>
      <c r="OV22" s="93"/>
      <c r="OW22" s="93"/>
      <c r="OX22" s="93"/>
      <c r="OY22" s="93"/>
      <c r="OZ22" s="93"/>
      <c r="PA22" s="93"/>
      <c r="PB22" s="93"/>
      <c r="PC22" s="93"/>
      <c r="PD22" s="93"/>
      <c r="PE22" s="93"/>
      <c r="PF22" s="93"/>
      <c r="PG22" s="93"/>
      <c r="PH22" s="93"/>
      <c r="PI22" s="93"/>
      <c r="PJ22" s="93"/>
      <c r="PK22" s="93"/>
      <c r="PL22" s="93"/>
      <c r="PM22" s="93"/>
      <c r="PN22" s="93"/>
      <c r="PO22" s="93"/>
      <c r="PP22" s="93"/>
      <c r="PQ22" s="93"/>
      <c r="PR22" s="93"/>
      <c r="PS22" s="93"/>
      <c r="PT22" s="93"/>
      <c r="PU22" s="93"/>
      <c r="PV22" s="93"/>
      <c r="PW22" s="93"/>
      <c r="PX22" s="93"/>
      <c r="PY22" s="93"/>
      <c r="PZ22" s="93"/>
      <c r="QA22" s="93"/>
      <c r="QB22" s="93"/>
      <c r="QC22" s="93"/>
      <c r="QD22" s="93"/>
      <c r="QE22" s="93"/>
      <c r="QF22" s="93"/>
      <c r="QG22" s="93"/>
      <c r="QH22" s="93"/>
      <c r="QI22" s="93"/>
      <c r="QJ22" s="93"/>
      <c r="QK22" s="93"/>
      <c r="QL22" s="93"/>
      <c r="QM22" s="93"/>
      <c r="QN22" s="93"/>
      <c r="QO22" s="93"/>
      <c r="QP22" s="93"/>
      <c r="QQ22" s="93"/>
      <c r="QR22" s="93"/>
      <c r="QS22" s="93"/>
      <c r="QT22" s="93"/>
      <c r="QU22" s="93"/>
      <c r="QV22" s="93"/>
      <c r="QW22" s="93"/>
      <c r="QX22" s="93"/>
      <c r="QY22" s="93"/>
      <c r="QZ22" s="93"/>
      <c r="RA22" s="93"/>
      <c r="RB22" s="93"/>
      <c r="RC22" s="93"/>
      <c r="RD22" s="93"/>
      <c r="RE22" s="93"/>
      <c r="RF22" s="93"/>
      <c r="RG22" s="93"/>
      <c r="RH22" s="93"/>
      <c r="RI22" s="93"/>
      <c r="RJ22" s="93"/>
      <c r="RK22" s="93"/>
      <c r="RL22" s="93"/>
      <c r="RM22" s="93"/>
      <c r="RN22" s="93"/>
      <c r="RO22" s="93"/>
      <c r="RP22" s="93"/>
      <c r="RQ22" s="93"/>
      <c r="RR22" s="93"/>
      <c r="RS22" s="93"/>
      <c r="RT22" s="93"/>
      <c r="RU22" s="93"/>
      <c r="RV22" s="93"/>
      <c r="RW22" s="93"/>
      <c r="RX22" s="93"/>
      <c r="RY22" s="93"/>
      <c r="RZ22" s="93"/>
      <c r="SA22" s="93"/>
      <c r="SB22" s="93"/>
      <c r="SC22" s="93"/>
      <c r="SD22" s="93"/>
      <c r="SE22" s="93"/>
      <c r="SF22" s="93"/>
      <c r="SG22" s="93"/>
      <c r="SH22" s="93"/>
      <c r="SI22" s="93"/>
      <c r="SJ22" s="93"/>
      <c r="SK22" s="93"/>
      <c r="SL22" s="93"/>
      <c r="SM22" s="93"/>
      <c r="SN22" s="93"/>
      <c r="SO22" s="93"/>
      <c r="SP22" s="93"/>
      <c r="SQ22" s="93"/>
      <c r="SR22" s="93"/>
      <c r="SS22" s="93"/>
      <c r="ST22" s="93"/>
      <c r="SU22" s="93"/>
      <c r="SV22" s="93"/>
      <c r="SW22" s="93"/>
      <c r="SX22" s="93"/>
      <c r="SY22" s="93"/>
      <c r="SZ22" s="93"/>
      <c r="TA22" s="93"/>
      <c r="TB22" s="93"/>
      <c r="TC22" s="93"/>
      <c r="TD22" s="93"/>
      <c r="TE22" s="93"/>
      <c r="TF22" s="93"/>
      <c r="TG22" s="93"/>
      <c r="TH22" s="93"/>
      <c r="TI22" s="93"/>
      <c r="TJ22" s="93"/>
      <c r="TK22" s="93"/>
      <c r="TL22" s="93"/>
      <c r="TM22" s="93"/>
      <c r="TN22" s="93"/>
      <c r="TO22" s="93"/>
      <c r="TP22" s="93"/>
      <c r="TQ22" s="93"/>
      <c r="TR22" s="93"/>
      <c r="TS22" s="93"/>
      <c r="TT22" s="93"/>
      <c r="TU22" s="93"/>
      <c r="TV22" s="93"/>
      <c r="TW22" s="93"/>
      <c r="TX22" s="93"/>
      <c r="TY22" s="93"/>
      <c r="TZ22" s="93"/>
      <c r="UA22" s="93"/>
      <c r="UB22" s="93"/>
      <c r="UC22" s="93"/>
      <c r="UD22" s="93"/>
      <c r="UE22" s="93"/>
      <c r="UF22" s="93"/>
      <c r="UG22" s="93"/>
      <c r="UH22" s="93"/>
      <c r="UI22" s="93"/>
      <c r="UJ22" s="93"/>
      <c r="UK22" s="93"/>
      <c r="UL22" s="93"/>
      <c r="UM22" s="93"/>
      <c r="UN22" s="93"/>
      <c r="UO22" s="93"/>
      <c r="UP22" s="93"/>
      <c r="UQ22" s="93"/>
      <c r="UR22" s="93"/>
      <c r="US22" s="93"/>
      <c r="UT22" s="93"/>
      <c r="UU22" s="93"/>
      <c r="UV22" s="93"/>
      <c r="UW22" s="93"/>
      <c r="UX22" s="93"/>
      <c r="UY22" s="93"/>
      <c r="UZ22" s="93"/>
      <c r="VA22" s="93"/>
      <c r="VB22" s="93"/>
      <c r="VC22" s="93"/>
      <c r="VD22" s="93"/>
      <c r="VE22" s="93"/>
      <c r="VF22" s="93"/>
      <c r="VG22" s="93"/>
      <c r="VH22" s="93"/>
      <c r="VI22" s="93"/>
      <c r="VJ22" s="93"/>
      <c r="VK22" s="93"/>
      <c r="VL22" s="93"/>
      <c r="VM22" s="93"/>
      <c r="VN22" s="93"/>
      <c r="VO22" s="93"/>
      <c r="VP22" s="93"/>
      <c r="VQ22" s="93"/>
      <c r="VR22" s="93"/>
      <c r="VS22" s="93"/>
      <c r="VT22" s="93"/>
      <c r="VU22" s="93"/>
      <c r="VV22" s="93"/>
      <c r="VW22" s="93"/>
      <c r="VX22" s="93"/>
      <c r="VY22" s="93"/>
      <c r="VZ22" s="93"/>
      <c r="WA22" s="93"/>
      <c r="WB22" s="93"/>
      <c r="WC22" s="93"/>
      <c r="WD22" s="93"/>
      <c r="WE22" s="93"/>
      <c r="WF22" s="93"/>
      <c r="WG22" s="93"/>
      <c r="WH22" s="93"/>
      <c r="WI22" s="93"/>
      <c r="WJ22" s="93"/>
      <c r="WK22" s="93"/>
      <c r="WL22" s="93"/>
      <c r="WM22" s="93"/>
      <c r="WN22" s="93"/>
      <c r="WO22" s="93"/>
      <c r="WP22" s="93"/>
      <c r="WQ22" s="93"/>
      <c r="WR22" s="93"/>
      <c r="WS22" s="93"/>
      <c r="WT22" s="93"/>
      <c r="WU22" s="93"/>
      <c r="WV22" s="93"/>
      <c r="WW22" s="93"/>
      <c r="WX22" s="93"/>
      <c r="WY22" s="93"/>
      <c r="WZ22" s="93"/>
      <c r="XA22" s="93"/>
      <c r="XB22" s="93"/>
      <c r="XC22" s="93"/>
      <c r="XD22" s="93"/>
      <c r="XE22" s="93"/>
      <c r="XF22" s="93"/>
      <c r="XG22" s="93"/>
      <c r="XH22" s="93"/>
      <c r="XI22" s="93"/>
      <c r="XJ22" s="93"/>
      <c r="XK22" s="93"/>
      <c r="XL22" s="93"/>
      <c r="XM22" s="93"/>
      <c r="XN22" s="93"/>
      <c r="XO22" s="93"/>
      <c r="XP22" s="93"/>
      <c r="XQ22" s="93"/>
      <c r="XR22" s="93"/>
      <c r="XS22" s="93"/>
      <c r="XT22" s="93"/>
      <c r="XU22" s="93"/>
      <c r="XV22" s="93"/>
      <c r="XW22" s="93"/>
      <c r="XX22" s="93"/>
      <c r="XY22" s="93"/>
      <c r="XZ22" s="93"/>
      <c r="YA22" s="93"/>
      <c r="YB22" s="93"/>
      <c r="YC22" s="93"/>
      <c r="YD22" s="93"/>
      <c r="YE22" s="93"/>
      <c r="YF22" s="93"/>
      <c r="YG22" s="93"/>
      <c r="YH22" s="93"/>
      <c r="YI22" s="93"/>
      <c r="YJ22" s="93"/>
      <c r="YK22" s="93"/>
      <c r="YL22" s="93"/>
      <c r="YM22" s="93"/>
      <c r="YN22" s="93"/>
      <c r="YO22" s="93"/>
      <c r="YP22" s="93"/>
      <c r="YQ22" s="93"/>
      <c r="YR22" s="93"/>
      <c r="YS22" s="93"/>
      <c r="YT22" s="93"/>
      <c r="YU22" s="93"/>
      <c r="YV22" s="93"/>
      <c r="YW22" s="93"/>
      <c r="YX22" s="93"/>
      <c r="YY22" s="93"/>
      <c r="YZ22" s="93"/>
      <c r="ZA22" s="93"/>
      <c r="ZB22" s="93"/>
      <c r="ZC22" s="93"/>
      <c r="ZD22" s="93"/>
      <c r="ZE22" s="93"/>
      <c r="ZF22" s="93"/>
      <c r="ZG22" s="93"/>
      <c r="ZH22" s="93"/>
      <c r="ZI22" s="93"/>
      <c r="ZJ22" s="93"/>
      <c r="ZK22" s="93"/>
      <c r="ZL22" s="93"/>
      <c r="ZM22" s="93"/>
      <c r="ZN22" s="93"/>
      <c r="ZO22" s="93"/>
      <c r="ZP22" s="93"/>
      <c r="ZQ22" s="93"/>
      <c r="ZR22" s="93"/>
      <c r="ZS22" s="93"/>
      <c r="ZT22" s="93"/>
      <c r="ZU22" s="93"/>
      <c r="ZV22" s="93"/>
      <c r="ZW22" s="93"/>
      <c r="ZX22" s="93"/>
      <c r="ZY22" s="93"/>
      <c r="ZZ22" s="93"/>
      <c r="AAA22" s="93"/>
      <c r="AAB22" s="93"/>
      <c r="AAC22" s="93"/>
      <c r="AAD22" s="93"/>
      <c r="AAE22" s="93"/>
      <c r="AAF22" s="93"/>
      <c r="AAG22" s="93"/>
      <c r="AAH22" s="93"/>
      <c r="AAI22" s="93"/>
      <c r="AAJ22" s="93"/>
      <c r="AAK22" s="93"/>
      <c r="AAL22" s="93"/>
      <c r="AAM22" s="93"/>
      <c r="AAN22" s="93"/>
      <c r="AAO22" s="93"/>
      <c r="AAP22" s="93"/>
      <c r="AAQ22" s="93"/>
      <c r="AAR22" s="93"/>
      <c r="AAS22" s="93"/>
      <c r="AAT22" s="93"/>
      <c r="AAU22" s="93"/>
      <c r="AAV22" s="93"/>
      <c r="AAW22" s="93"/>
      <c r="AAX22" s="93"/>
      <c r="AAY22" s="93"/>
      <c r="AAZ22" s="93"/>
      <c r="ABA22" s="93"/>
      <c r="ABB22" s="93"/>
      <c r="ABC22" s="93"/>
      <c r="ABD22" s="93"/>
      <c r="ABE22" s="93"/>
      <c r="ABF22" s="93"/>
      <c r="ABG22" s="93"/>
      <c r="ABH22" s="93"/>
      <c r="ABI22" s="93"/>
      <c r="ABJ22" s="93"/>
      <c r="ABK22" s="93"/>
      <c r="ABL22" s="93"/>
      <c r="ABM22" s="93"/>
      <c r="ABN22" s="93"/>
      <c r="ABO22" s="93"/>
      <c r="ABP22" s="93"/>
      <c r="ABQ22" s="93"/>
      <c r="ABR22" s="93"/>
      <c r="ABS22" s="93"/>
      <c r="ABT22" s="93"/>
      <c r="ABU22" s="93"/>
      <c r="ABV22" s="93"/>
      <c r="ABW22" s="93"/>
      <c r="ABX22" s="93"/>
      <c r="ABY22" s="93"/>
      <c r="ABZ22" s="93"/>
      <c r="ACA22" s="93"/>
      <c r="ACB22" s="93"/>
      <c r="ACC22" s="93"/>
      <c r="ACD22" s="93"/>
      <c r="ACE22" s="93"/>
      <c r="ACF22" s="93"/>
      <c r="ACG22" s="93"/>
      <c r="ACH22" s="93"/>
      <c r="ACI22" s="93"/>
      <c r="ACJ22" s="93"/>
      <c r="ACK22" s="93"/>
      <c r="ACL22" s="93"/>
      <c r="ACM22" s="93"/>
      <c r="ACN22" s="93"/>
      <c r="ACO22" s="93"/>
      <c r="ACP22" s="93"/>
      <c r="ACQ22" s="93"/>
      <c r="ACR22" s="93"/>
      <c r="ACS22" s="93"/>
      <c r="ACT22" s="93"/>
      <c r="ACU22" s="93"/>
      <c r="ACV22" s="93"/>
      <c r="ACW22" s="93"/>
      <c r="ACX22" s="93"/>
      <c r="ACY22" s="93"/>
      <c r="ACZ22" s="93"/>
      <c r="ADA22" s="93"/>
      <c r="ADB22" s="93"/>
      <c r="ADC22" s="93"/>
      <c r="ADD22" s="93"/>
      <c r="ADE22" s="93"/>
      <c r="ADF22" s="93"/>
      <c r="ADG22" s="93"/>
      <c r="ADH22" s="93"/>
      <c r="ADI22" s="93"/>
      <c r="ADJ22" s="93"/>
      <c r="ADK22" s="93"/>
      <c r="ADL22" s="93"/>
      <c r="ADM22" s="93"/>
      <c r="ADN22" s="93"/>
      <c r="ADO22" s="93"/>
      <c r="ADP22" s="93"/>
      <c r="ADQ22" s="93"/>
      <c r="ADR22" s="93"/>
      <c r="ADS22" s="93"/>
      <c r="ADT22" s="93"/>
      <c r="ADU22" s="93"/>
      <c r="ADV22" s="93"/>
      <c r="ADW22" s="93"/>
      <c r="ADX22" s="93"/>
      <c r="ADY22" s="93"/>
      <c r="ADZ22" s="93"/>
      <c r="AEA22" s="93"/>
      <c r="AEB22" s="93"/>
      <c r="AEC22" s="93"/>
      <c r="AED22" s="93"/>
      <c r="AEE22" s="93"/>
      <c r="AEF22" s="93"/>
      <c r="AEG22" s="93"/>
      <c r="AEH22" s="93"/>
      <c r="AEI22" s="93"/>
      <c r="AEJ22" s="93"/>
      <c r="AEK22" s="93"/>
      <c r="AEL22" s="93"/>
      <c r="AEM22" s="93"/>
      <c r="AEN22" s="93"/>
      <c r="AEO22" s="93"/>
      <c r="AEP22" s="93"/>
      <c r="AEQ22" s="93"/>
      <c r="AER22" s="93"/>
      <c r="AES22" s="93"/>
      <c r="AET22" s="93"/>
      <c r="AEU22" s="93"/>
      <c r="AEV22" s="93"/>
      <c r="AEW22" s="93"/>
      <c r="AEX22" s="93"/>
      <c r="AEY22" s="93"/>
      <c r="AEZ22" s="93"/>
      <c r="AFA22" s="93"/>
      <c r="AFB22" s="93"/>
      <c r="AFC22" s="93"/>
      <c r="AFD22" s="93"/>
      <c r="AFE22" s="93"/>
      <c r="AFF22" s="93"/>
      <c r="AFG22" s="93"/>
      <c r="AFH22" s="93"/>
      <c r="AFI22" s="93"/>
      <c r="AFJ22" s="93"/>
      <c r="AFK22" s="93"/>
      <c r="AFL22" s="93"/>
      <c r="AFM22" s="93"/>
      <c r="AFN22" s="93"/>
      <c r="AFO22" s="93"/>
      <c r="AFP22" s="93"/>
      <c r="AFQ22" s="93"/>
      <c r="AFR22" s="93"/>
      <c r="AFS22" s="93"/>
      <c r="AFT22" s="93"/>
      <c r="AFU22" s="93"/>
      <c r="AFV22" s="93"/>
      <c r="AFW22" s="93"/>
      <c r="AFX22" s="93"/>
      <c r="AFY22" s="93"/>
      <c r="AFZ22" s="93"/>
      <c r="AGA22" s="93"/>
      <c r="AGB22" s="93"/>
      <c r="AGC22" s="93"/>
      <c r="AGD22" s="93"/>
      <c r="AGE22" s="93"/>
      <c r="AGF22" s="93"/>
      <c r="AGG22" s="93"/>
      <c r="AGH22" s="93"/>
      <c r="AGI22" s="93"/>
      <c r="AGJ22" s="93"/>
      <c r="AGK22" s="93"/>
      <c r="AGL22" s="93"/>
      <c r="AGM22" s="93"/>
      <c r="AGN22" s="93"/>
      <c r="AGO22" s="93"/>
      <c r="AGP22" s="93"/>
      <c r="AGQ22" s="93"/>
      <c r="AGR22" s="93"/>
      <c r="AGS22" s="93"/>
      <c r="AGT22" s="93"/>
      <c r="AGU22" s="93"/>
      <c r="AGV22" s="93"/>
      <c r="AGW22" s="93"/>
      <c r="AGX22" s="93"/>
      <c r="AGY22" s="93"/>
      <c r="AGZ22" s="93"/>
      <c r="AHA22" s="93"/>
      <c r="AHB22" s="93"/>
      <c r="AHC22" s="93"/>
      <c r="AHD22" s="93"/>
      <c r="AHE22" s="93"/>
      <c r="AHF22" s="93"/>
      <c r="AHG22" s="93"/>
      <c r="AHH22" s="93"/>
      <c r="AHI22" s="93"/>
      <c r="AHJ22" s="93"/>
      <c r="AHK22" s="93"/>
      <c r="AHL22" s="93"/>
      <c r="AHM22" s="93"/>
      <c r="AHN22" s="93"/>
      <c r="AHO22" s="93"/>
      <c r="AHP22" s="93"/>
      <c r="AHQ22" s="93"/>
      <c r="AHR22" s="93"/>
      <c r="AHS22" s="93"/>
      <c r="AHT22" s="93"/>
      <c r="AHU22" s="93"/>
      <c r="AHV22" s="93"/>
      <c r="AHW22" s="93"/>
      <c r="AHX22" s="93"/>
      <c r="AHY22" s="93"/>
      <c r="AHZ22" s="93"/>
      <c r="AIA22" s="93"/>
      <c r="AIB22" s="93"/>
      <c r="AIC22" s="93"/>
      <c r="AID22" s="93"/>
      <c r="AIE22" s="93"/>
      <c r="AIF22" s="93"/>
      <c r="AIG22" s="93"/>
      <c r="AIH22" s="93"/>
      <c r="AII22" s="93"/>
      <c r="AIJ22" s="93"/>
      <c r="AIK22" s="93"/>
      <c r="AIL22" s="93"/>
      <c r="AIM22" s="93"/>
      <c r="AIN22" s="93"/>
      <c r="AIO22" s="93"/>
      <c r="AIP22" s="93"/>
      <c r="AIQ22" s="93"/>
      <c r="AIR22" s="93"/>
      <c r="AIS22" s="93"/>
      <c r="AIT22" s="93"/>
      <c r="AIU22" s="93"/>
      <c r="AIV22" s="93"/>
      <c r="AIW22" s="93"/>
      <c r="AIX22" s="93"/>
      <c r="AIY22" s="93"/>
      <c r="AIZ22" s="93"/>
      <c r="AJA22" s="93"/>
      <c r="AJB22" s="93"/>
      <c r="AJC22" s="93"/>
      <c r="AJD22" s="93"/>
      <c r="AJE22" s="93"/>
      <c r="AJF22" s="93"/>
      <c r="AJG22" s="93"/>
      <c r="AJH22" s="93"/>
      <c r="AJI22" s="93"/>
      <c r="AJJ22" s="93"/>
      <c r="AJK22" s="93"/>
      <c r="AJL22" s="93"/>
      <c r="AJM22" s="93"/>
      <c r="AJN22" s="93"/>
      <c r="AJO22" s="93"/>
      <c r="AJP22" s="93"/>
      <c r="AJQ22" s="93"/>
      <c r="AJR22" s="93"/>
      <c r="AJS22" s="93"/>
      <c r="AJT22" s="93"/>
      <c r="AJU22" s="93"/>
      <c r="AJV22" s="93"/>
      <c r="AJW22" s="93"/>
      <c r="AJX22" s="93"/>
      <c r="AJY22" s="93"/>
      <c r="AJZ22" s="93"/>
      <c r="AKA22" s="93"/>
      <c r="AKB22" s="93"/>
      <c r="AKC22" s="93"/>
      <c r="AKD22" s="93"/>
      <c r="AKE22" s="93"/>
      <c r="AKF22" s="93"/>
      <c r="AKG22" s="93"/>
      <c r="AKH22" s="93"/>
      <c r="AKI22" s="93"/>
      <c r="AKJ22" s="93"/>
      <c r="AKK22" s="93"/>
      <c r="AKL22" s="93"/>
      <c r="AKM22" s="93"/>
      <c r="AKN22" s="93"/>
      <c r="AKO22" s="93"/>
      <c r="AKP22" s="93"/>
      <c r="AKQ22" s="93"/>
      <c r="AKR22" s="93"/>
      <c r="AKS22" s="93"/>
      <c r="AKT22" s="93"/>
      <c r="AKU22" s="93"/>
      <c r="AKV22" s="93"/>
      <c r="AKW22" s="93"/>
      <c r="AKX22" s="93"/>
      <c r="AKY22" s="93"/>
      <c r="AKZ22" s="93"/>
      <c r="ALA22" s="93"/>
      <c r="ALB22" s="93"/>
      <c r="ALC22" s="93"/>
      <c r="ALD22" s="93"/>
      <c r="ALE22" s="93"/>
      <c r="ALF22" s="93"/>
      <c r="ALG22" s="93"/>
      <c r="ALH22" s="93"/>
      <c r="ALI22" s="93"/>
      <c r="ALJ22" s="93"/>
      <c r="ALK22" s="93"/>
      <c r="ALL22" s="93"/>
      <c r="ALM22" s="93"/>
      <c r="ALN22" s="93"/>
      <c r="ALO22" s="93"/>
      <c r="ALP22" s="93"/>
      <c r="ALQ22" s="93"/>
      <c r="ALR22" s="93"/>
      <c r="ALS22" s="93"/>
      <c r="ALT22" s="93"/>
      <c r="ALU22" s="93"/>
      <c r="ALV22" s="93"/>
      <c r="ALW22" s="93"/>
      <c r="ALX22" s="93"/>
      <c r="ALY22" s="93"/>
      <c r="ALZ22" s="93"/>
      <c r="AMA22" s="93"/>
      <c r="AMB22" s="93"/>
      <c r="AMC22" s="93"/>
      <c r="AMD22" s="93"/>
      <c r="AME22" s="93"/>
      <c r="AMF22" s="93"/>
      <c r="AMG22" s="93"/>
      <c r="AMH22" s="93"/>
      <c r="AMI22" s="93"/>
      <c r="AMJ22" s="93"/>
      <c r="AMK22" s="93"/>
    </row>
    <row r="23" spans="1:1025" s="107" customFormat="1" ht="12.75" customHeight="1">
      <c r="A23" s="104"/>
      <c r="B23" s="104"/>
      <c r="C23" s="105">
        <v>0.8</v>
      </c>
      <c r="D23" s="105">
        <v>0.8</v>
      </c>
      <c r="E23" s="105">
        <v>0.8</v>
      </c>
      <c r="F23" s="105">
        <v>0.8</v>
      </c>
      <c r="G23" s="105">
        <v>0.8</v>
      </c>
      <c r="H23" s="105">
        <v>0.8</v>
      </c>
      <c r="I23" s="105">
        <v>0.8</v>
      </c>
      <c r="J23" s="105">
        <v>0.8</v>
      </c>
      <c r="K23" s="105">
        <v>0.8</v>
      </c>
      <c r="L23" s="105">
        <v>0.8</v>
      </c>
      <c r="M23" s="105">
        <v>0.8</v>
      </c>
      <c r="N23" s="105">
        <v>0.8</v>
      </c>
      <c r="O23" s="106"/>
    </row>
    <row r="24" spans="1:1025" ht="30" customHeight="1">
      <c r="A24" s="179" t="s">
        <v>49</v>
      </c>
      <c r="B24" s="179"/>
      <c r="C24" s="179"/>
      <c r="D24" s="179"/>
      <c r="E24" s="179"/>
      <c r="F24" s="179"/>
      <c r="G24" s="179"/>
      <c r="H24" s="179"/>
      <c r="I24" s="179"/>
      <c r="J24" s="179"/>
      <c r="K24" s="174" t="s">
        <v>50</v>
      </c>
      <c r="L24" s="174"/>
      <c r="M24" s="174"/>
      <c r="N24" s="174"/>
      <c r="O24" s="174"/>
    </row>
    <row r="25" spans="1:1025" ht="46.5" customHeight="1">
      <c r="A25" s="108"/>
      <c r="B25" s="108"/>
      <c r="C25" s="108"/>
      <c r="D25" s="108"/>
      <c r="E25" s="108"/>
      <c r="F25" s="108"/>
      <c r="G25" s="109"/>
      <c r="H25" s="109"/>
      <c r="I25" s="109"/>
      <c r="J25" s="109"/>
      <c r="K25" s="173" t="s">
        <v>51</v>
      </c>
      <c r="L25" s="173"/>
      <c r="M25" s="173"/>
      <c r="N25" s="173"/>
      <c r="O25" s="110"/>
    </row>
    <row r="26" spans="1:1025" ht="46.5" customHeight="1">
      <c r="A26" s="108"/>
      <c r="B26" s="108"/>
      <c r="C26" s="108"/>
      <c r="D26" s="108"/>
      <c r="E26" s="108"/>
      <c r="F26" s="108"/>
      <c r="G26" s="108"/>
      <c r="H26" s="109"/>
      <c r="I26" s="109"/>
      <c r="J26" s="109"/>
      <c r="K26" s="173" t="s">
        <v>52</v>
      </c>
      <c r="L26" s="173"/>
      <c r="M26" s="173"/>
      <c r="N26" s="173"/>
      <c r="O26" s="110"/>
    </row>
    <row r="27" spans="1:1025" ht="46.5" customHeight="1">
      <c r="A27" s="108"/>
      <c r="B27" s="108"/>
      <c r="C27" s="108"/>
      <c r="D27" s="108"/>
      <c r="E27" s="108"/>
      <c r="F27" s="108"/>
      <c r="G27" s="108"/>
      <c r="H27" s="109"/>
      <c r="I27" s="109"/>
      <c r="J27" s="109"/>
      <c r="K27" s="173" t="s">
        <v>178</v>
      </c>
      <c r="L27" s="173"/>
      <c r="M27" s="173"/>
      <c r="N27" s="173"/>
      <c r="O27" s="110"/>
    </row>
    <row r="28" spans="1:1025" ht="46.5" customHeight="1">
      <c r="A28" s="108"/>
      <c r="B28" s="108"/>
      <c r="C28" s="108"/>
      <c r="D28" s="108"/>
      <c r="E28" s="108"/>
      <c r="F28" s="108"/>
      <c r="G28" s="108"/>
      <c r="H28" s="109"/>
      <c r="I28" s="109"/>
      <c r="J28" s="109"/>
      <c r="K28" s="173" t="s">
        <v>54</v>
      </c>
      <c r="L28" s="173"/>
      <c r="M28" s="173"/>
      <c r="N28" s="173"/>
      <c r="O28" s="110"/>
    </row>
    <row r="29" spans="1:1025" ht="46.5" customHeight="1">
      <c r="A29" s="108"/>
      <c r="B29" s="108"/>
      <c r="C29" s="108"/>
      <c r="D29" s="108"/>
      <c r="E29" s="108"/>
      <c r="F29" s="108"/>
      <c r="G29" s="108"/>
      <c r="H29" s="109"/>
      <c r="I29" s="109"/>
      <c r="J29" s="109"/>
      <c r="K29" s="173" t="s">
        <v>179</v>
      </c>
      <c r="L29" s="173"/>
      <c r="M29" s="173"/>
      <c r="N29" s="173"/>
      <c r="O29" s="110"/>
    </row>
    <row r="30" spans="1:1025" ht="46.5" customHeight="1">
      <c r="A30" s="108"/>
      <c r="B30" s="108"/>
      <c r="C30" s="108"/>
      <c r="D30" s="108"/>
      <c r="E30" s="108"/>
      <c r="F30" s="108"/>
      <c r="G30" s="108"/>
      <c r="H30" s="109"/>
      <c r="I30" s="109"/>
      <c r="J30" s="109"/>
      <c r="K30" s="174" t="s">
        <v>57</v>
      </c>
      <c r="L30" s="174"/>
      <c r="M30" s="174"/>
      <c r="N30" s="174"/>
      <c r="O30" s="174"/>
    </row>
    <row r="31" spans="1:1025" ht="46.5" customHeight="1">
      <c r="A31" s="172" t="s">
        <v>180</v>
      </c>
      <c r="B31" s="172"/>
      <c r="C31" s="172"/>
      <c r="D31" s="172"/>
      <c r="E31" s="172"/>
      <c r="F31" s="172"/>
      <c r="G31" s="172"/>
      <c r="H31" s="172"/>
      <c r="I31" s="172"/>
      <c r="J31" s="172"/>
      <c r="K31" s="175" t="s">
        <v>181</v>
      </c>
      <c r="L31" s="175"/>
      <c r="M31" s="175"/>
      <c r="N31" s="175"/>
      <c r="O31" s="175"/>
    </row>
    <row r="32" spans="1:1025" ht="33.75" customHeight="1">
      <c r="A32" s="172"/>
      <c r="B32" s="172"/>
      <c r="C32" s="172"/>
      <c r="D32" s="172"/>
      <c r="E32" s="172"/>
      <c r="F32" s="172"/>
      <c r="G32" s="172"/>
      <c r="H32" s="172"/>
      <c r="I32" s="172"/>
      <c r="J32" s="172"/>
      <c r="K32" s="176" t="s">
        <v>182</v>
      </c>
      <c r="L32" s="176"/>
      <c r="M32" s="176"/>
      <c r="N32" s="176"/>
      <c r="O32" s="176"/>
    </row>
    <row r="33" spans="1:15" ht="37.5" customHeight="1">
      <c r="A33" s="172"/>
      <c r="B33" s="172"/>
      <c r="C33" s="172"/>
      <c r="D33" s="172"/>
      <c r="E33" s="172"/>
      <c r="F33" s="172"/>
      <c r="G33" s="172"/>
      <c r="H33" s="172"/>
      <c r="I33" s="172"/>
      <c r="J33" s="172"/>
      <c r="K33" s="177" t="s">
        <v>58</v>
      </c>
      <c r="L33" s="177"/>
      <c r="M33" s="111">
        <v>31</v>
      </c>
      <c r="N33" s="111">
        <v>12</v>
      </c>
      <c r="O33" s="111">
        <v>2017</v>
      </c>
    </row>
    <row r="34" spans="1:15" ht="37.5" customHeight="1">
      <c r="A34" s="172"/>
      <c r="B34" s="172"/>
      <c r="C34" s="172"/>
      <c r="D34" s="172"/>
      <c r="E34" s="172"/>
      <c r="F34" s="172"/>
      <c r="G34" s="172"/>
      <c r="H34" s="172"/>
      <c r="I34" s="172"/>
      <c r="J34" s="172"/>
      <c r="K34" s="177" t="s">
        <v>59</v>
      </c>
      <c r="L34" s="177"/>
      <c r="M34" s="111">
        <v>2</v>
      </c>
      <c r="N34" s="111">
        <v>2</v>
      </c>
      <c r="O34" s="111">
        <v>2018</v>
      </c>
    </row>
    <row r="35" spans="1:15" ht="19.5" customHeight="1">
      <c r="A35" s="172"/>
      <c r="B35" s="172"/>
      <c r="C35" s="172"/>
      <c r="D35" s="172"/>
      <c r="E35" s="172"/>
      <c r="F35" s="172"/>
      <c r="G35" s="172"/>
      <c r="H35" s="172"/>
      <c r="I35" s="172"/>
      <c r="J35" s="172"/>
      <c r="K35" s="178" t="s">
        <v>60</v>
      </c>
      <c r="L35" s="178"/>
      <c r="M35" s="172" t="s">
        <v>183</v>
      </c>
      <c r="N35" s="172"/>
      <c r="O35" s="172"/>
    </row>
  </sheetData>
  <sheetProtection formatCells="0" formatColumns="0" formatRows="0" insertColumns="0" insertRows="0" insertHyperlinks="0" deleteColumns="0" deleteRows="0" sort="0" autoFilter="0" pivotTables="0"/>
  <mergeCells count="55">
    <mergeCell ref="A1:C6"/>
    <mergeCell ref="D1:L3"/>
    <mergeCell ref="M1:O2"/>
    <mergeCell ref="M3:O4"/>
    <mergeCell ref="D4:L6"/>
    <mergeCell ref="M5:O6"/>
    <mergeCell ref="A7:O7"/>
    <mergeCell ref="A8:O8"/>
    <mergeCell ref="A9:C9"/>
    <mergeCell ref="D9:I9"/>
    <mergeCell ref="J9:L9"/>
    <mergeCell ref="M9:O9"/>
    <mergeCell ref="A10:C10"/>
    <mergeCell ref="D10:I10"/>
    <mergeCell ref="J10:L10"/>
    <mergeCell ref="M10:O10"/>
    <mergeCell ref="A11:C11"/>
    <mergeCell ref="D11:I11"/>
    <mergeCell ref="J11:L11"/>
    <mergeCell ref="M11:O11"/>
    <mergeCell ref="A12:C12"/>
    <mergeCell ref="D12:I12"/>
    <mergeCell ref="J12:L12"/>
    <mergeCell ref="M12:O12"/>
    <mergeCell ref="A13:C13"/>
    <mergeCell ref="D13:I13"/>
    <mergeCell ref="J13:L13"/>
    <mergeCell ref="M13:O13"/>
    <mergeCell ref="K26:N26"/>
    <mergeCell ref="A14:C14"/>
    <mergeCell ref="D14:I14"/>
    <mergeCell ref="J14:L14"/>
    <mergeCell ref="M14:O14"/>
    <mergeCell ref="A15:C16"/>
    <mergeCell ref="D15:H15"/>
    <mergeCell ref="I15:K16"/>
    <mergeCell ref="L15:O15"/>
    <mergeCell ref="D16:H16"/>
    <mergeCell ref="L16:O16"/>
    <mergeCell ref="A18:O18"/>
    <mergeCell ref="A20:A22"/>
    <mergeCell ref="A24:J24"/>
    <mergeCell ref="K24:O24"/>
    <mergeCell ref="K25:N25"/>
    <mergeCell ref="A31:J35"/>
    <mergeCell ref="K31:O31"/>
    <mergeCell ref="K32:O32"/>
    <mergeCell ref="K33:L33"/>
    <mergeCell ref="K34:L34"/>
    <mergeCell ref="K35:L35"/>
    <mergeCell ref="M35:O35"/>
    <mergeCell ref="K27:N27"/>
    <mergeCell ref="K28:N28"/>
    <mergeCell ref="K29:N29"/>
    <mergeCell ref="K30:O30"/>
  </mergeCells>
  <dataValidations count="4">
    <dataValidation allowBlank="1" showInputMessage="1" showErrorMessage="1" errorTitle="Seleccionar un valor de la lista" sqref="G20:N21"/>
    <dataValidation type="list" allowBlank="1" showErrorMessage="1" sqref="M9">
      <formula1>"EFICACIA,EFICIENCIA,EFECTIVIDAD"</formula1>
    </dataValidation>
    <dataValidation type="list" allowBlank="1" showErrorMessage="1" sqref="M11">
      <formula1>"INICIATIVAS,ASISTENTES,ACTIVIDADES,EQUIPAMIENTOS,POR CIENTO,PARTICIPANTES,NIÑOS Y NIÑAS,NIÑOS,NIÑAS Y JÓVENES,ORGANIZACIONES,ESPACIOS,CONSULTAS"</formula1>
    </dataValidation>
    <dataValidation type="list" allowBlank="1" showErrorMessage="1" sqref="M12">
      <formula1>"MENSUAL,BIMENSUAL,TRIMESTRAL,SEMESTRAL,ANUAL"</formula1>
    </dataValidation>
  </dataValidations>
  <pageMargins left="0.19685039370078741" right="0.19685039370078741" top="0.43307086614173229" bottom="0.35433070866141736" header="0.27559055118110237" footer="0.23622047244094491"/>
  <pageSetup scale="60" fitToWidth="0" fitToHeight="0" pageOrder="overThenDown" orientation="landscape" useFirstPageNumber="1" horizontalDpi="4294967294" verticalDpi="4294967294" r:id="rId1"/>
  <headerFooter alignWithMargins="0">
    <oddHeader>&amp;C&amp;A</oddHeader>
    <oddFooter>&amp;CPágina &amp;P</oddFooter>
  </headerFooter>
  <drawing r:id="rId2"/>
  <extLst>
    <ext xmlns:x14="http://schemas.microsoft.com/office/spreadsheetml/2009/9/main" uri="{CCE6A557-97BC-4b89-ADB6-D9C93CAAB3DF}">
      <x14:dataValidations xmlns:xm="http://schemas.microsoft.com/office/excel/2006/main" count="2">
        <x14:dataValidation type="list" allowBlank="1" showErrorMessage="1">
          <x14:formula1>
            <xm:f>'C:\Alex Alarcon\IDARTES\Bateria de Indicadores\[INDICADOR PAC NO EJECUTADO 2017.xlsx]Hoja1'!#REF!</xm:f>
          </x14:formula1>
          <xm:sqref>D10:I10</xm:sqref>
        </x14:dataValidation>
        <x14:dataValidation type="list" allowBlank="1" showErrorMessage="1">
          <x14:formula1>
            <xm:f>'C:\Alex Alarcon\IDARTES\Bateria de Indicadores\[INDICADOR PAC NO EJECUTADO 2017.xlsx]Hoja1'!#REF!</xm:f>
          </x14:formula1>
          <xm:sqref>M10:O10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3"/>
  <sheetViews>
    <sheetView zoomScale="75" zoomScaleNormal="75" workbookViewId="0">
      <selection sqref="A1:B6"/>
    </sheetView>
  </sheetViews>
  <sheetFormatPr baseColWidth="10" defaultColWidth="10.85546875" defaultRowHeight="12.75"/>
  <cols>
    <col min="1" max="1" width="6.28515625" style="1" bestFit="1" customWidth="1"/>
    <col min="2" max="2" width="34" style="1" customWidth="1"/>
    <col min="3" max="5" width="27.28515625" style="1" customWidth="1"/>
    <col min="6" max="7" width="14.7109375" style="1" customWidth="1"/>
    <col min="8" max="8" width="20.42578125" style="1" customWidth="1"/>
    <col min="9" max="9" width="2.5703125" style="1" customWidth="1"/>
    <col min="10" max="16384" width="10.85546875" style="1"/>
  </cols>
  <sheetData>
    <row r="1" spans="1:8" s="2" customFormat="1" ht="13.9" customHeight="1">
      <c r="A1" s="118"/>
      <c r="B1" s="118"/>
      <c r="C1" s="119" t="s">
        <v>0</v>
      </c>
      <c r="D1" s="119"/>
      <c r="E1" s="119"/>
      <c r="F1" s="120" t="s">
        <v>1</v>
      </c>
      <c r="G1" s="120"/>
      <c r="H1" s="120"/>
    </row>
    <row r="2" spans="1:8" s="2" customFormat="1" ht="13.9" customHeight="1">
      <c r="A2" s="118"/>
      <c r="B2" s="118"/>
      <c r="C2" s="119"/>
      <c r="D2" s="119"/>
      <c r="E2" s="119"/>
      <c r="F2" s="120"/>
      <c r="G2" s="120"/>
      <c r="H2" s="120"/>
    </row>
    <row r="3" spans="1:8" s="2" customFormat="1" ht="13.9" customHeight="1">
      <c r="A3" s="118"/>
      <c r="B3" s="118"/>
      <c r="C3" s="119"/>
      <c r="D3" s="119"/>
      <c r="E3" s="119"/>
      <c r="F3" s="120" t="s">
        <v>2</v>
      </c>
      <c r="G3" s="120"/>
      <c r="H3" s="120"/>
    </row>
    <row r="4" spans="1:8" s="2" customFormat="1" ht="13.9" customHeight="1">
      <c r="A4" s="118"/>
      <c r="B4" s="118"/>
      <c r="C4" s="119" t="s">
        <v>3</v>
      </c>
      <c r="D4" s="119"/>
      <c r="E4" s="119"/>
      <c r="F4" s="120"/>
      <c r="G4" s="120"/>
      <c r="H4" s="120"/>
    </row>
    <row r="5" spans="1:8" s="2" customFormat="1" ht="13.9" customHeight="1">
      <c r="A5" s="118"/>
      <c r="B5" s="118"/>
      <c r="C5" s="119"/>
      <c r="D5" s="119"/>
      <c r="E5" s="119"/>
      <c r="F5" s="120" t="s">
        <v>4</v>
      </c>
      <c r="G5" s="120"/>
      <c r="H5" s="120"/>
    </row>
    <row r="6" spans="1:8" s="2" customFormat="1" ht="13.9" customHeight="1">
      <c r="A6" s="118"/>
      <c r="B6" s="118"/>
      <c r="C6" s="119"/>
      <c r="D6" s="119"/>
      <c r="E6" s="119"/>
      <c r="F6" s="120"/>
      <c r="G6" s="120"/>
      <c r="H6" s="120"/>
    </row>
    <row r="7" spans="1:8" s="2" customFormat="1" ht="29.85" customHeight="1">
      <c r="A7" s="121"/>
      <c r="B7" s="121"/>
      <c r="C7" s="121"/>
      <c r="D7" s="121"/>
      <c r="E7" s="121"/>
      <c r="F7" s="121"/>
      <c r="G7" s="121"/>
      <c r="H7" s="121"/>
    </row>
    <row r="8" spans="1:8" ht="30" customHeight="1">
      <c r="A8" s="122" t="s">
        <v>5</v>
      </c>
      <c r="B8" s="122"/>
      <c r="C8" s="122"/>
      <c r="D8" s="122"/>
      <c r="E8" s="122"/>
      <c r="F8" s="122"/>
      <c r="G8" s="122"/>
      <c r="H8" s="122"/>
    </row>
    <row r="9" spans="1:8" ht="42" customHeight="1">
      <c r="A9" s="123" t="s">
        <v>6</v>
      </c>
      <c r="B9" s="123"/>
      <c r="C9" s="124" t="s">
        <v>82</v>
      </c>
      <c r="D9" s="124"/>
      <c r="E9" s="60" t="s">
        <v>8</v>
      </c>
      <c r="F9" s="125" t="s">
        <v>9</v>
      </c>
      <c r="G9" s="125"/>
      <c r="H9" s="125"/>
    </row>
    <row r="10" spans="1:8" ht="42" customHeight="1">
      <c r="A10" s="123" t="s">
        <v>10</v>
      </c>
      <c r="B10" s="123"/>
      <c r="C10" s="124" t="s">
        <v>109</v>
      </c>
      <c r="D10" s="124"/>
      <c r="E10" s="60" t="s">
        <v>11</v>
      </c>
      <c r="F10" s="125" t="s">
        <v>12</v>
      </c>
      <c r="G10" s="125"/>
      <c r="H10" s="125"/>
    </row>
    <row r="11" spans="1:8" ht="45" customHeight="1">
      <c r="A11" s="143" t="s">
        <v>13</v>
      </c>
      <c r="B11" s="144"/>
      <c r="C11" s="147" t="s">
        <v>114</v>
      </c>
      <c r="D11" s="148"/>
      <c r="E11" s="60" t="s">
        <v>15</v>
      </c>
      <c r="F11" s="125" t="s">
        <v>16</v>
      </c>
      <c r="G11" s="125"/>
      <c r="H11" s="125"/>
    </row>
    <row r="12" spans="1:8" ht="30" customHeight="1">
      <c r="A12" s="123" t="s">
        <v>17</v>
      </c>
      <c r="B12" s="123"/>
      <c r="C12" s="124" t="s">
        <v>87</v>
      </c>
      <c r="D12" s="124"/>
      <c r="E12" s="60" t="s">
        <v>19</v>
      </c>
      <c r="F12" s="125" t="s">
        <v>20</v>
      </c>
      <c r="G12" s="125"/>
      <c r="H12" s="125"/>
    </row>
    <row r="13" spans="1:8" ht="28.5" customHeight="1">
      <c r="A13" s="123" t="s">
        <v>21</v>
      </c>
      <c r="B13" s="123"/>
      <c r="C13" s="124" t="s">
        <v>22</v>
      </c>
      <c r="D13" s="124"/>
      <c r="E13" s="60" t="s">
        <v>23</v>
      </c>
      <c r="F13" s="125" t="s">
        <v>115</v>
      </c>
      <c r="G13" s="125"/>
      <c r="H13" s="125"/>
    </row>
    <row r="14" spans="1:8" ht="55.5" customHeight="1">
      <c r="A14" s="123" t="s">
        <v>25</v>
      </c>
      <c r="B14" s="123"/>
      <c r="C14" s="124" t="s">
        <v>116</v>
      </c>
      <c r="D14" s="124"/>
      <c r="E14" s="60" t="s">
        <v>26</v>
      </c>
      <c r="F14" s="125" t="s">
        <v>27</v>
      </c>
      <c r="G14" s="125"/>
      <c r="H14" s="125"/>
    </row>
    <row r="15" spans="1:8" ht="42.6" customHeight="1">
      <c r="A15" s="123" t="s">
        <v>28</v>
      </c>
      <c r="B15" s="123"/>
      <c r="C15" s="125" t="s">
        <v>99</v>
      </c>
      <c r="D15" s="125"/>
      <c r="E15" s="143" t="s">
        <v>30</v>
      </c>
      <c r="F15" s="127" t="s">
        <v>93</v>
      </c>
      <c r="G15" s="127"/>
      <c r="H15" s="127"/>
    </row>
    <row r="16" spans="1:8" ht="30" customHeight="1">
      <c r="A16" s="123"/>
      <c r="B16" s="123"/>
      <c r="C16" s="125" t="s">
        <v>94</v>
      </c>
      <c r="D16" s="125"/>
      <c r="E16" s="145"/>
      <c r="F16" s="127" t="s">
        <v>31</v>
      </c>
      <c r="G16" s="127"/>
      <c r="H16" s="127"/>
    </row>
    <row r="17" spans="1:8" s="4" customFormat="1" ht="6.75" customHeight="1"/>
    <row r="18" spans="1:8" ht="30" customHeight="1">
      <c r="A18" s="122" t="s">
        <v>32</v>
      </c>
      <c r="B18" s="122"/>
      <c r="C18" s="122"/>
      <c r="D18" s="122"/>
      <c r="E18" s="122"/>
      <c r="F18" s="122"/>
      <c r="G18" s="122"/>
      <c r="H18" s="122"/>
    </row>
    <row r="19" spans="1:8" ht="30" customHeight="1">
      <c r="A19" s="60" t="s">
        <v>33</v>
      </c>
      <c r="B19" s="5" t="s">
        <v>34</v>
      </c>
      <c r="C19" s="60" t="s">
        <v>81</v>
      </c>
      <c r="D19" s="60" t="s">
        <v>96</v>
      </c>
      <c r="E19" s="60" t="s">
        <v>97</v>
      </c>
      <c r="F19" s="159" t="s">
        <v>98</v>
      </c>
      <c r="G19" s="160"/>
      <c r="H19" s="60" t="s">
        <v>47</v>
      </c>
    </row>
    <row r="20" spans="1:8" ht="42.75" customHeight="1">
      <c r="A20" s="191">
        <v>2017</v>
      </c>
      <c r="B20" s="39" t="s">
        <v>88</v>
      </c>
      <c r="C20" s="9">
        <f>+'[1]GFI- 05 PAC No Ejecutado mens '!C20+'[1]GFI- 05 PAC No Ejecutado mens '!D20+'[1]GFI- 05 PAC No Ejecutado mens '!E20</f>
        <v>2135791821</v>
      </c>
      <c r="D20" s="9">
        <f>+'[1]GFI- 05 PAC No Ejecutado mens '!F20+'[1]GFI- 05 PAC No Ejecutado mens '!G20+'[1]GFI- 05 PAC No Ejecutado mens '!H20</f>
        <v>2184008817</v>
      </c>
      <c r="E20" s="9">
        <f>+'[1]GFI- 05 PAC No Ejecutado mens '!I20+'[1]GFI- 05 PAC No Ejecutado mens '!J20+'[1]GFI- 05 PAC No Ejecutado mens '!K20</f>
        <v>1352759237</v>
      </c>
      <c r="F20" s="151">
        <f>+'[1]GFI- 05 PAC No Ejecutado mens '!L20+'[1]GFI- 05 PAC No Ejecutado mens '!M20+'[1]GFI- 05 PAC No Ejecutado mens '!N20</f>
        <v>1769572850</v>
      </c>
      <c r="G20" s="152"/>
      <c r="H20" s="9">
        <f>+C20+D20+E20+F20</f>
        <v>7442132725</v>
      </c>
    </row>
    <row r="21" spans="1:8" ht="42.75" customHeight="1">
      <c r="A21" s="191"/>
      <c r="B21" s="39" t="s">
        <v>89</v>
      </c>
      <c r="C21" s="9">
        <f>+'[1]GFI- 05 PAC No Ejecutado mens '!C21+'[1]GFI- 05 PAC No Ejecutado mens '!D21+'[1]GFI- 05 PAC No Ejecutado mens '!E21</f>
        <v>14943010950</v>
      </c>
      <c r="D21" s="9">
        <f>+'[1]GFI- 05 PAC No Ejecutado mens '!F21+'[1]GFI- 05 PAC No Ejecutado mens '!G21+'[1]GFI- 05 PAC No Ejecutado mens '!H21</f>
        <v>31185487346</v>
      </c>
      <c r="E21" s="9">
        <f>+'[1]GFI- 05 PAC No Ejecutado mens '!I21+'[1]GFI- 05 PAC No Ejecutado mens '!J21+'[1]GFI- 05 PAC No Ejecutado mens '!K21</f>
        <v>31450685635</v>
      </c>
      <c r="F21" s="151">
        <f>+'[1]GFI- 05 PAC No Ejecutado mens '!L21+'[1]GFI- 05 PAC No Ejecutado mens '!M21+'[1]GFI- 05 PAC No Ejecutado mens '!N21</f>
        <v>34087788792</v>
      </c>
      <c r="G21" s="152"/>
      <c r="H21" s="9">
        <f>+C21+D21+E21+F21</f>
        <v>111666972723</v>
      </c>
    </row>
    <row r="22" spans="1:8" ht="55.5" customHeight="1">
      <c r="A22" s="191"/>
      <c r="B22" s="62" t="s">
        <v>92</v>
      </c>
      <c r="C22" s="48">
        <f>+C20/C21</f>
        <v>0.1429291478234512</v>
      </c>
      <c r="D22" s="51">
        <f>+D20/D21</f>
        <v>7.0032858321841529E-2</v>
      </c>
      <c r="E22" s="112">
        <f>+E20/E21</f>
        <v>4.3012074607829132E-2</v>
      </c>
      <c r="F22" s="192">
        <f>+F20/F21</f>
        <v>5.1912221728365605E-2</v>
      </c>
      <c r="G22" s="193"/>
      <c r="H22" s="51">
        <f>+H20/H21</f>
        <v>6.664578203853419E-2</v>
      </c>
    </row>
    <row r="23" spans="1:8" s="13" customFormat="1" ht="12.75" customHeight="1">
      <c r="C23" s="14">
        <v>0.8</v>
      </c>
      <c r="D23" s="14">
        <v>0.8</v>
      </c>
      <c r="E23" s="14">
        <v>0.8</v>
      </c>
      <c r="F23" s="14">
        <v>0.8</v>
      </c>
      <c r="G23" s="14">
        <v>0.8</v>
      </c>
      <c r="H23" s="15"/>
    </row>
    <row r="24" spans="1:8" ht="18" customHeight="1">
      <c r="A24" s="122" t="s">
        <v>49</v>
      </c>
      <c r="B24" s="122"/>
      <c r="C24" s="122"/>
      <c r="D24" s="122"/>
      <c r="E24" s="122"/>
      <c r="F24" s="122"/>
      <c r="G24" s="122"/>
      <c r="H24" s="122"/>
    </row>
    <row r="25" spans="1:8" ht="6.75" customHeight="1">
      <c r="A25" s="25"/>
      <c r="B25" s="26"/>
      <c r="C25" s="26"/>
      <c r="D25" s="26"/>
      <c r="E25" s="34"/>
      <c r="F25" s="43"/>
      <c r="G25" s="43"/>
      <c r="H25" s="24"/>
    </row>
    <row r="26" spans="1:8" ht="15.95" customHeight="1">
      <c r="A26" s="229"/>
      <c r="B26" s="229"/>
      <c r="C26" s="229"/>
      <c r="D26" s="230"/>
      <c r="E26" s="226" t="s">
        <v>184</v>
      </c>
      <c r="F26" s="158" t="s">
        <v>50</v>
      </c>
      <c r="G26" s="158"/>
      <c r="H26" s="158"/>
    </row>
    <row r="27" spans="1:8" ht="26.25" customHeight="1">
      <c r="A27" s="229"/>
      <c r="B27" s="229"/>
      <c r="C27" s="229"/>
      <c r="D27" s="230"/>
      <c r="E27" s="227"/>
      <c r="F27" s="157" t="s">
        <v>51</v>
      </c>
      <c r="G27" s="157"/>
      <c r="H27" s="44"/>
    </row>
    <row r="28" spans="1:8" ht="26.25" customHeight="1">
      <c r="A28" s="229"/>
      <c r="B28" s="229"/>
      <c r="C28" s="229"/>
      <c r="D28" s="230"/>
      <c r="E28" s="227"/>
      <c r="F28" s="157" t="s">
        <v>52</v>
      </c>
      <c r="G28" s="157"/>
      <c r="H28" s="44"/>
    </row>
    <row r="29" spans="1:8" ht="26.25" customHeight="1">
      <c r="A29" s="229"/>
      <c r="B29" s="229"/>
      <c r="C29" s="229"/>
      <c r="D29" s="230"/>
      <c r="E29" s="227"/>
      <c r="F29" s="157" t="s">
        <v>53</v>
      </c>
      <c r="G29" s="157"/>
      <c r="H29" s="44"/>
    </row>
    <row r="30" spans="1:8" ht="26.25" customHeight="1">
      <c r="A30" s="229"/>
      <c r="B30" s="229"/>
      <c r="C30" s="229"/>
      <c r="D30" s="230"/>
      <c r="E30" s="227"/>
      <c r="F30" s="157" t="s">
        <v>54</v>
      </c>
      <c r="G30" s="157"/>
      <c r="H30" s="44" t="s">
        <v>55</v>
      </c>
    </row>
    <row r="31" spans="1:8" ht="26.25" customHeight="1">
      <c r="A31" s="229"/>
      <c r="B31" s="229"/>
      <c r="C31" s="229"/>
      <c r="D31" s="230"/>
      <c r="E31" s="227"/>
      <c r="F31" s="157" t="s">
        <v>56</v>
      </c>
      <c r="G31" s="157"/>
      <c r="H31" s="44"/>
    </row>
    <row r="32" spans="1:8" ht="36.75" customHeight="1">
      <c r="A32" s="229"/>
      <c r="B32" s="229"/>
      <c r="C32" s="229"/>
      <c r="D32" s="230"/>
      <c r="E32" s="227"/>
      <c r="F32" s="155" t="s">
        <v>57</v>
      </c>
      <c r="G32" s="155"/>
      <c r="H32" s="155"/>
    </row>
    <row r="33" spans="1:8" ht="25.5" customHeight="1">
      <c r="A33" s="229"/>
      <c r="B33" s="229"/>
      <c r="C33" s="229"/>
      <c r="D33" s="230"/>
      <c r="E33" s="227"/>
      <c r="F33" s="156" t="s">
        <v>125</v>
      </c>
      <c r="G33" s="156"/>
      <c r="H33" s="156"/>
    </row>
    <row r="34" spans="1:8" ht="21.75" customHeight="1">
      <c r="A34" s="229"/>
      <c r="B34" s="229"/>
      <c r="C34" s="229"/>
      <c r="D34" s="230"/>
      <c r="E34" s="227"/>
      <c r="F34" s="156" t="s">
        <v>126</v>
      </c>
      <c r="G34" s="156"/>
      <c r="H34" s="156"/>
    </row>
    <row r="35" spans="1:8" ht="25.5" customHeight="1">
      <c r="A35" s="229"/>
      <c r="B35" s="229"/>
      <c r="C35" s="229"/>
      <c r="D35" s="230"/>
      <c r="E35" s="227"/>
      <c r="F35" s="161" t="s">
        <v>58</v>
      </c>
      <c r="G35" s="161"/>
      <c r="H35" s="161"/>
    </row>
    <row r="36" spans="1:8" ht="27.75" customHeight="1">
      <c r="A36" s="229"/>
      <c r="B36" s="229"/>
      <c r="C36" s="229"/>
      <c r="D36" s="230"/>
      <c r="E36" s="227"/>
      <c r="F36" s="45">
        <v>31</v>
      </c>
      <c r="G36" s="45">
        <v>12</v>
      </c>
      <c r="H36" s="45">
        <v>2017</v>
      </c>
    </row>
    <row r="37" spans="1:8" ht="28.5" customHeight="1">
      <c r="A37" s="229"/>
      <c r="B37" s="229"/>
      <c r="C37" s="229"/>
      <c r="D37" s="230"/>
      <c r="E37" s="227"/>
      <c r="F37" s="161" t="s">
        <v>59</v>
      </c>
      <c r="G37" s="161"/>
      <c r="H37" s="161"/>
    </row>
    <row r="38" spans="1:8" ht="25.5" customHeight="1">
      <c r="A38" s="229"/>
      <c r="B38" s="229"/>
      <c r="C38" s="229"/>
      <c r="D38" s="230"/>
      <c r="E38" s="227"/>
      <c r="F38" s="45">
        <v>2</v>
      </c>
      <c r="G38" s="45">
        <v>2</v>
      </c>
      <c r="H38" s="45">
        <v>2018</v>
      </c>
    </row>
    <row r="39" spans="1:8" ht="15">
      <c r="A39" s="231"/>
      <c r="B39" s="231"/>
      <c r="C39" s="231"/>
      <c r="D39" s="232"/>
      <c r="E39" s="228"/>
      <c r="F39" s="162" t="s">
        <v>60</v>
      </c>
      <c r="G39" s="162"/>
      <c r="H39" s="46" t="s">
        <v>118</v>
      </c>
    </row>
    <row r="44" spans="1:8">
      <c r="B44" s="47" t="s">
        <v>100</v>
      </c>
    </row>
    <row r="45" spans="1:8">
      <c r="B45" s="47" t="s">
        <v>101</v>
      </c>
    </row>
    <row r="46" spans="1:8">
      <c r="B46" s="47" t="s">
        <v>102</v>
      </c>
    </row>
    <row r="47" spans="1:8">
      <c r="B47" s="47" t="s">
        <v>103</v>
      </c>
    </row>
    <row r="48" spans="1:8">
      <c r="B48" s="47" t="s">
        <v>104</v>
      </c>
    </row>
    <row r="49" spans="2:2">
      <c r="B49" s="47" t="s">
        <v>105</v>
      </c>
    </row>
    <row r="50" spans="2:2">
      <c r="B50" s="47" t="s">
        <v>106</v>
      </c>
    </row>
    <row r="51" spans="2:2">
      <c r="B51" s="47" t="s">
        <v>107</v>
      </c>
    </row>
    <row r="52" spans="2:2">
      <c r="B52" s="47" t="s">
        <v>108</v>
      </c>
    </row>
    <row r="53" spans="2:2">
      <c r="B53" s="47" t="s">
        <v>109</v>
      </c>
    </row>
  </sheetData>
  <sheetProtection formatCells="0" formatColumns="0" formatRows="0" insertColumns="0" insertRows="0" insertHyperlinks="0" deleteColumns="0" deleteRows="0" sort="0" autoFilter="0" pivotTables="0"/>
  <mergeCells count="53">
    <mergeCell ref="A10:B10"/>
    <mergeCell ref="C10:D10"/>
    <mergeCell ref="F10:H10"/>
    <mergeCell ref="A1:B6"/>
    <mergeCell ref="C1:E3"/>
    <mergeCell ref="F1:H2"/>
    <mergeCell ref="F3:H4"/>
    <mergeCell ref="C4:E6"/>
    <mergeCell ref="F5:H6"/>
    <mergeCell ref="A7:H7"/>
    <mergeCell ref="A8:H8"/>
    <mergeCell ref="A9:B9"/>
    <mergeCell ref="C9:D9"/>
    <mergeCell ref="F9:H9"/>
    <mergeCell ref="A11:B11"/>
    <mergeCell ref="C11:D11"/>
    <mergeCell ref="F11:H11"/>
    <mergeCell ref="A12:B12"/>
    <mergeCell ref="C12:D12"/>
    <mergeCell ref="F12:H12"/>
    <mergeCell ref="A13:B13"/>
    <mergeCell ref="C13:D13"/>
    <mergeCell ref="F13:H13"/>
    <mergeCell ref="A14:B14"/>
    <mergeCell ref="C14:D14"/>
    <mergeCell ref="F14:H14"/>
    <mergeCell ref="A15:B16"/>
    <mergeCell ref="C15:D15"/>
    <mergeCell ref="E15:E16"/>
    <mergeCell ref="F15:H15"/>
    <mergeCell ref="C16:D16"/>
    <mergeCell ref="F16:H16"/>
    <mergeCell ref="A18:H18"/>
    <mergeCell ref="F19:G19"/>
    <mergeCell ref="A20:A22"/>
    <mergeCell ref="F20:G20"/>
    <mergeCell ref="F21:G21"/>
    <mergeCell ref="F22:G22"/>
    <mergeCell ref="F34:H34"/>
    <mergeCell ref="F35:H35"/>
    <mergeCell ref="F37:H37"/>
    <mergeCell ref="F39:G39"/>
    <mergeCell ref="A24:H24"/>
    <mergeCell ref="F26:H26"/>
    <mergeCell ref="F27:G27"/>
    <mergeCell ref="F28:G28"/>
    <mergeCell ref="F29:G29"/>
    <mergeCell ref="F30:G30"/>
    <mergeCell ref="F31:G31"/>
    <mergeCell ref="F32:H32"/>
    <mergeCell ref="F33:H33"/>
    <mergeCell ref="E26:E39"/>
    <mergeCell ref="A26:D39"/>
  </mergeCells>
  <dataValidations count="6">
    <dataValidation type="list" operator="equal" allowBlank="1" showErrorMessage="1" sqref="F12">
      <formula1>"MENSUAL,BIMENSUAL,TRIMESTRAL,SEMESTRAL,ANUAL"</formula1>
      <formula2>0</formula2>
    </dataValidation>
    <dataValidation type="list" operator="equal" allowBlank="1" showErrorMessage="1" sqref="F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F10">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F9">
      <formula1>"EFICACIA,EFICIENCIA,EFECTIVIDAD"</formula1>
      <formula2>0</formula2>
    </dataValidation>
    <dataValidation operator="equal" allowBlank="1" showErrorMessage="1" errorTitle="Seleccionar un valor de la lista" sqref="H22 C20:E22">
      <formula1>0</formula1>
      <formula2>0</formula2>
    </dataValidation>
    <dataValidation type="list" operator="equal" allowBlank="1" showErrorMessage="1" sqref="C10:D10">
      <formula1>$B$44:$B$53</formula1>
    </dataValidation>
  </dataValidations>
  <pageMargins left="0.19685039370078741" right="0.19685039370078741" top="0.62992125984251968" bottom="0.43307086614173229" header="0.39370078740157483" footer="0.19685039370078741"/>
  <pageSetup scale="80" firstPageNumber="0" orientation="landscape" horizontalDpi="300" verticalDpi="300" r:id="rId1"/>
  <headerFooter alignWithMargins="0">
    <oddHeader>&amp;C&amp;A</oddHeader>
    <oddFooter>&amp;CPágina &amp;P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2"/>
  <sheetViews>
    <sheetView topLeftCell="B1" zoomScale="85" zoomScaleNormal="85" workbookViewId="0">
      <selection sqref="A1:B6"/>
    </sheetView>
  </sheetViews>
  <sheetFormatPr baseColWidth="10" defaultColWidth="10.85546875" defaultRowHeight="12.75"/>
  <cols>
    <col min="1" max="1" width="10.140625" style="1" customWidth="1"/>
    <col min="2" max="2" width="44.85546875" style="1" customWidth="1"/>
    <col min="3" max="3" width="35" style="1" customWidth="1"/>
    <col min="4" max="4" width="32.28515625" style="1" customWidth="1"/>
    <col min="5" max="5" width="38.42578125" style="1" customWidth="1"/>
    <col min="6" max="7" width="19.140625" style="1" customWidth="1"/>
    <col min="8" max="8" width="20.42578125" style="1" customWidth="1"/>
    <col min="9" max="9" width="2.5703125" style="1" customWidth="1"/>
    <col min="10" max="10" width="13.7109375" style="1" bestFit="1" customWidth="1"/>
    <col min="11" max="11" width="12.140625" style="1" bestFit="1" customWidth="1"/>
    <col min="12" max="12" width="12.7109375" style="1" bestFit="1" customWidth="1"/>
    <col min="13" max="16384" width="10.85546875" style="1"/>
  </cols>
  <sheetData>
    <row r="1" spans="1:8" s="2" customFormat="1" ht="13.9" customHeight="1">
      <c r="A1" s="118"/>
      <c r="B1" s="118"/>
      <c r="C1" s="119" t="s">
        <v>0</v>
      </c>
      <c r="D1" s="119"/>
      <c r="E1" s="119"/>
      <c r="F1" s="120" t="s">
        <v>1</v>
      </c>
      <c r="G1" s="120"/>
      <c r="H1" s="120"/>
    </row>
    <row r="2" spans="1:8" s="2" customFormat="1" ht="13.9" customHeight="1">
      <c r="A2" s="118"/>
      <c r="B2" s="118"/>
      <c r="C2" s="119"/>
      <c r="D2" s="119"/>
      <c r="E2" s="119"/>
      <c r="F2" s="120"/>
      <c r="G2" s="120"/>
      <c r="H2" s="120"/>
    </row>
    <row r="3" spans="1:8" s="2" customFormat="1" ht="13.9" customHeight="1">
      <c r="A3" s="118"/>
      <c r="B3" s="118"/>
      <c r="C3" s="119"/>
      <c r="D3" s="119"/>
      <c r="E3" s="119"/>
      <c r="F3" s="120" t="s">
        <v>2</v>
      </c>
      <c r="G3" s="120"/>
      <c r="H3" s="120"/>
    </row>
    <row r="4" spans="1:8" s="2" customFormat="1" ht="13.9" customHeight="1">
      <c r="A4" s="118"/>
      <c r="B4" s="118"/>
      <c r="C4" s="119" t="s">
        <v>3</v>
      </c>
      <c r="D4" s="119"/>
      <c r="E4" s="119"/>
      <c r="F4" s="120"/>
      <c r="G4" s="120"/>
      <c r="H4" s="120"/>
    </row>
    <row r="5" spans="1:8" s="2" customFormat="1" ht="13.9" customHeight="1">
      <c r="A5" s="118"/>
      <c r="B5" s="118"/>
      <c r="C5" s="119"/>
      <c r="D5" s="119"/>
      <c r="E5" s="119"/>
      <c r="F5" s="120" t="s">
        <v>4</v>
      </c>
      <c r="G5" s="120"/>
      <c r="H5" s="120"/>
    </row>
    <row r="6" spans="1:8" s="2" customFormat="1" ht="13.9" customHeight="1">
      <c r="A6" s="118"/>
      <c r="B6" s="118"/>
      <c r="C6" s="119"/>
      <c r="D6" s="119"/>
      <c r="E6" s="119"/>
      <c r="F6" s="120"/>
      <c r="G6" s="120"/>
      <c r="H6" s="120"/>
    </row>
    <row r="7" spans="1:8" s="2" customFormat="1" ht="21" customHeight="1">
      <c r="A7" s="121"/>
      <c r="B7" s="121"/>
      <c r="C7" s="121"/>
      <c r="D7" s="121"/>
      <c r="E7" s="121"/>
      <c r="F7" s="121"/>
      <c r="G7" s="121"/>
      <c r="H7" s="121"/>
    </row>
    <row r="8" spans="1:8" ht="30" customHeight="1">
      <c r="A8" s="122" t="s">
        <v>5</v>
      </c>
      <c r="B8" s="122"/>
      <c r="C8" s="122"/>
      <c r="D8" s="122"/>
      <c r="E8" s="122"/>
      <c r="F8" s="122"/>
      <c r="G8" s="122"/>
      <c r="H8" s="122"/>
    </row>
    <row r="9" spans="1:8" ht="42" customHeight="1">
      <c r="A9" s="123" t="s">
        <v>6</v>
      </c>
      <c r="B9" s="123"/>
      <c r="C9" s="124" t="s">
        <v>83</v>
      </c>
      <c r="D9" s="124"/>
      <c r="E9" s="41" t="s">
        <v>8</v>
      </c>
      <c r="F9" s="125" t="s">
        <v>9</v>
      </c>
      <c r="G9" s="125"/>
      <c r="H9" s="125"/>
    </row>
    <row r="10" spans="1:8" ht="42" customHeight="1">
      <c r="A10" s="123" t="s">
        <v>10</v>
      </c>
      <c r="B10" s="123"/>
      <c r="C10" s="124" t="s">
        <v>109</v>
      </c>
      <c r="D10" s="124"/>
      <c r="E10" s="41" t="s">
        <v>11</v>
      </c>
      <c r="F10" s="125" t="s">
        <v>12</v>
      </c>
      <c r="G10" s="125"/>
      <c r="H10" s="125"/>
    </row>
    <row r="11" spans="1:8" ht="33" customHeight="1">
      <c r="A11" s="143" t="s">
        <v>13</v>
      </c>
      <c r="B11" s="144"/>
      <c r="C11" s="147" t="s">
        <v>90</v>
      </c>
      <c r="D11" s="148"/>
      <c r="E11" s="41" t="s">
        <v>15</v>
      </c>
      <c r="F11" s="125" t="s">
        <v>16</v>
      </c>
      <c r="G11" s="125"/>
      <c r="H11" s="125"/>
    </row>
    <row r="12" spans="1:8" ht="30" customHeight="1">
      <c r="A12" s="123" t="s">
        <v>17</v>
      </c>
      <c r="B12" s="123"/>
      <c r="C12" s="124" t="s">
        <v>120</v>
      </c>
      <c r="D12" s="124"/>
      <c r="E12" s="41" t="s">
        <v>19</v>
      </c>
      <c r="F12" s="125" t="s">
        <v>20</v>
      </c>
      <c r="G12" s="125"/>
      <c r="H12" s="125"/>
    </row>
    <row r="13" spans="1:8" ht="28.5" customHeight="1">
      <c r="A13" s="123" t="s">
        <v>21</v>
      </c>
      <c r="B13" s="123"/>
      <c r="C13" s="124" t="s">
        <v>22</v>
      </c>
      <c r="D13" s="124"/>
      <c r="E13" s="41" t="s">
        <v>23</v>
      </c>
      <c r="F13" s="125" t="s">
        <v>121</v>
      </c>
      <c r="G13" s="125"/>
      <c r="H13" s="125"/>
    </row>
    <row r="14" spans="1:8" ht="41.25" customHeight="1">
      <c r="A14" s="123" t="s">
        <v>25</v>
      </c>
      <c r="B14" s="123"/>
      <c r="C14" s="124" t="s">
        <v>122</v>
      </c>
      <c r="D14" s="124"/>
      <c r="E14" s="41" t="s">
        <v>26</v>
      </c>
      <c r="F14" s="125" t="s">
        <v>123</v>
      </c>
      <c r="G14" s="125"/>
      <c r="H14" s="125"/>
    </row>
    <row r="15" spans="1:8" ht="42.6" customHeight="1">
      <c r="A15" s="123" t="s">
        <v>28</v>
      </c>
      <c r="B15" s="123"/>
      <c r="C15" s="125" t="s">
        <v>99</v>
      </c>
      <c r="D15" s="125"/>
      <c r="E15" s="143" t="s">
        <v>30</v>
      </c>
      <c r="F15" s="127" t="s">
        <v>93</v>
      </c>
      <c r="G15" s="127"/>
      <c r="H15" s="127"/>
    </row>
    <row r="16" spans="1:8" ht="30" customHeight="1">
      <c r="A16" s="123"/>
      <c r="B16" s="123"/>
      <c r="C16" s="125" t="s">
        <v>94</v>
      </c>
      <c r="D16" s="125"/>
      <c r="E16" s="145"/>
      <c r="F16" s="127" t="s">
        <v>31</v>
      </c>
      <c r="G16" s="127"/>
      <c r="H16" s="127"/>
    </row>
    <row r="17" spans="1:12" s="4" customFormat="1" ht="6.75" customHeight="1"/>
    <row r="18" spans="1:12" ht="30" customHeight="1">
      <c r="A18" s="122" t="s">
        <v>32</v>
      </c>
      <c r="B18" s="122"/>
      <c r="C18" s="122"/>
      <c r="D18" s="122"/>
      <c r="E18" s="122"/>
      <c r="F18" s="122"/>
      <c r="G18" s="122"/>
      <c r="H18" s="122"/>
    </row>
    <row r="19" spans="1:12" ht="30" customHeight="1">
      <c r="A19" s="41" t="s">
        <v>33</v>
      </c>
      <c r="B19" s="5" t="s">
        <v>34</v>
      </c>
      <c r="C19" s="55" t="s">
        <v>81</v>
      </c>
      <c r="D19" s="55" t="s">
        <v>96</v>
      </c>
      <c r="E19" s="55" t="s">
        <v>97</v>
      </c>
      <c r="F19" s="194" t="s">
        <v>98</v>
      </c>
      <c r="G19" s="195"/>
      <c r="H19" s="55" t="s">
        <v>133</v>
      </c>
    </row>
    <row r="20" spans="1:12" ht="42.75" customHeight="1">
      <c r="A20" s="140">
        <v>2017</v>
      </c>
      <c r="B20" s="39" t="s">
        <v>119</v>
      </c>
      <c r="C20" s="9">
        <v>16444424699</v>
      </c>
      <c r="D20" s="9">
        <v>16444424699</v>
      </c>
      <c r="E20" s="9">
        <v>16444424699</v>
      </c>
      <c r="F20" s="151">
        <v>16444424699</v>
      </c>
      <c r="G20" s="152"/>
      <c r="H20" s="17">
        <v>16444424699</v>
      </c>
    </row>
    <row r="21" spans="1:12" ht="33" customHeight="1">
      <c r="A21" s="140"/>
      <c r="B21" s="39" t="s">
        <v>124</v>
      </c>
      <c r="C21" s="9">
        <v>9355241666</v>
      </c>
      <c r="D21" s="17">
        <v>4171129458</v>
      </c>
      <c r="E21" s="17">
        <v>1175762359</v>
      </c>
      <c r="F21" s="151">
        <f>502118724</f>
        <v>502118724</v>
      </c>
      <c r="G21" s="152"/>
      <c r="H21" s="17">
        <f>+C21+D21+E21+F21</f>
        <v>15204252207</v>
      </c>
      <c r="J21" s="49"/>
      <c r="L21" s="49"/>
    </row>
    <row r="22" spans="1:12" ht="33" customHeight="1">
      <c r="A22" s="140"/>
      <c r="B22" s="42" t="s">
        <v>91</v>
      </c>
      <c r="C22" s="12">
        <f>+C21/C20</f>
        <v>0.56890051414014509</v>
      </c>
      <c r="D22" s="12">
        <f>+D21/D20</f>
        <v>0.25365006890473035</v>
      </c>
      <c r="E22" s="12">
        <f>+E21/E20</f>
        <v>7.1499148223257647E-2</v>
      </c>
      <c r="F22" s="196">
        <f>+F21/F20</f>
        <v>3.053428339335789E-2</v>
      </c>
      <c r="G22" s="197"/>
      <c r="H22" s="12">
        <f>+H21/H20</f>
        <v>0.92458401466149098</v>
      </c>
    </row>
    <row r="23" spans="1:12" s="13" customFormat="1" ht="12.75" customHeight="1">
      <c r="C23" s="14">
        <v>0.8</v>
      </c>
      <c r="D23" s="14">
        <v>0.8</v>
      </c>
      <c r="E23" s="14">
        <v>0.8</v>
      </c>
      <c r="F23" s="14">
        <v>0.8</v>
      </c>
      <c r="G23" s="14">
        <v>0.8</v>
      </c>
      <c r="H23" s="15"/>
    </row>
    <row r="24" spans="1:12" ht="30" customHeight="1">
      <c r="A24" s="122" t="s">
        <v>49</v>
      </c>
      <c r="B24" s="122"/>
      <c r="C24" s="122"/>
      <c r="D24" s="122"/>
      <c r="E24" s="122"/>
      <c r="F24" s="122"/>
      <c r="G24" s="122"/>
      <c r="H24" s="122"/>
    </row>
    <row r="25" spans="1:12" ht="15.95" customHeight="1">
      <c r="A25" s="229"/>
      <c r="B25" s="229"/>
      <c r="C25" s="229"/>
      <c r="D25" s="230"/>
      <c r="E25" s="233" t="s">
        <v>135</v>
      </c>
      <c r="F25" s="158" t="s">
        <v>50</v>
      </c>
      <c r="G25" s="158"/>
      <c r="H25" s="158"/>
    </row>
    <row r="26" spans="1:12" ht="36.75" customHeight="1">
      <c r="A26" s="229"/>
      <c r="B26" s="229"/>
      <c r="C26" s="229"/>
      <c r="D26" s="230"/>
      <c r="E26" s="234"/>
      <c r="F26" s="157" t="s">
        <v>51</v>
      </c>
      <c r="G26" s="157"/>
      <c r="H26" s="44"/>
    </row>
    <row r="27" spans="1:12" ht="36.75" customHeight="1">
      <c r="A27" s="229"/>
      <c r="B27" s="229"/>
      <c r="C27" s="229"/>
      <c r="D27" s="230"/>
      <c r="E27" s="234"/>
      <c r="F27" s="157" t="s">
        <v>52</v>
      </c>
      <c r="G27" s="157"/>
      <c r="H27" s="44"/>
    </row>
    <row r="28" spans="1:12" ht="36.75" customHeight="1">
      <c r="A28" s="229"/>
      <c r="B28" s="229"/>
      <c r="C28" s="229"/>
      <c r="D28" s="230"/>
      <c r="E28" s="234"/>
      <c r="F28" s="157" t="s">
        <v>53</v>
      </c>
      <c r="G28" s="157"/>
      <c r="H28" s="44"/>
    </row>
    <row r="29" spans="1:12" ht="36.75" customHeight="1">
      <c r="A29" s="229"/>
      <c r="B29" s="229"/>
      <c r="C29" s="229"/>
      <c r="D29" s="230"/>
      <c r="E29" s="234"/>
      <c r="F29" s="157" t="s">
        <v>54</v>
      </c>
      <c r="G29" s="157"/>
      <c r="H29" s="44" t="s">
        <v>55</v>
      </c>
    </row>
    <row r="30" spans="1:12" ht="36.75" customHeight="1">
      <c r="A30" s="229"/>
      <c r="B30" s="229"/>
      <c r="C30" s="229"/>
      <c r="D30" s="230"/>
      <c r="E30" s="234"/>
      <c r="F30" s="157" t="s">
        <v>56</v>
      </c>
      <c r="G30" s="157"/>
      <c r="H30" s="44"/>
    </row>
    <row r="31" spans="1:12" ht="36.75" customHeight="1">
      <c r="A31" s="229"/>
      <c r="B31" s="229"/>
      <c r="C31" s="229"/>
      <c r="D31" s="230"/>
      <c r="E31" s="234"/>
      <c r="F31" s="155" t="s">
        <v>57</v>
      </c>
      <c r="G31" s="155"/>
      <c r="H31" s="155"/>
    </row>
    <row r="32" spans="1:12" ht="36.75" customHeight="1">
      <c r="A32" s="229"/>
      <c r="B32" s="229"/>
      <c r="C32" s="229"/>
      <c r="D32" s="230"/>
      <c r="E32" s="234"/>
      <c r="F32" s="156" t="s">
        <v>29</v>
      </c>
      <c r="G32" s="156"/>
      <c r="H32" s="156"/>
    </row>
    <row r="33" spans="1:8" ht="36.75" customHeight="1">
      <c r="A33" s="229"/>
      <c r="B33" s="229"/>
      <c r="C33" s="229"/>
      <c r="D33" s="230"/>
      <c r="E33" s="234"/>
      <c r="F33" s="156" t="s">
        <v>127</v>
      </c>
      <c r="G33" s="156"/>
      <c r="H33" s="156"/>
    </row>
    <row r="34" spans="1:8" ht="36.75" customHeight="1">
      <c r="A34" s="229"/>
      <c r="B34" s="229"/>
      <c r="C34" s="229"/>
      <c r="D34" s="230"/>
      <c r="E34" s="234"/>
      <c r="F34" s="161" t="s">
        <v>58</v>
      </c>
      <c r="G34" s="161"/>
      <c r="H34" s="161"/>
    </row>
    <row r="35" spans="1:8" ht="36.75" customHeight="1">
      <c r="A35" s="229"/>
      <c r="B35" s="229"/>
      <c r="C35" s="229"/>
      <c r="D35" s="230"/>
      <c r="E35" s="234"/>
      <c r="F35" s="45">
        <v>31</v>
      </c>
      <c r="G35" s="45">
        <v>12</v>
      </c>
      <c r="H35" s="45">
        <v>2017</v>
      </c>
    </row>
    <row r="36" spans="1:8" ht="16.149999999999999" customHeight="1">
      <c r="A36" s="229"/>
      <c r="B36" s="229"/>
      <c r="C36" s="229"/>
      <c r="D36" s="230"/>
      <c r="E36" s="234"/>
      <c r="F36" s="161" t="s">
        <v>59</v>
      </c>
      <c r="G36" s="161"/>
      <c r="H36" s="161"/>
    </row>
    <row r="37" spans="1:8" ht="34.5" customHeight="1">
      <c r="A37" s="229"/>
      <c r="B37" s="229"/>
      <c r="C37" s="229"/>
      <c r="D37" s="230"/>
      <c r="E37" s="234"/>
      <c r="F37" s="45">
        <v>26</v>
      </c>
      <c r="G37" s="45">
        <v>1</v>
      </c>
      <c r="H37" s="45">
        <v>2017</v>
      </c>
    </row>
    <row r="38" spans="1:8" ht="15" customHeight="1">
      <c r="A38" s="231"/>
      <c r="B38" s="231"/>
      <c r="C38" s="231"/>
      <c r="D38" s="232"/>
      <c r="E38" s="235"/>
      <c r="F38" s="162" t="s">
        <v>60</v>
      </c>
      <c r="G38" s="162"/>
      <c r="H38" s="46" t="s">
        <v>118</v>
      </c>
    </row>
    <row r="43" spans="1:8">
      <c r="B43" s="47" t="s">
        <v>100</v>
      </c>
    </row>
    <row r="44" spans="1:8">
      <c r="B44" s="47" t="s">
        <v>101</v>
      </c>
    </row>
    <row r="45" spans="1:8">
      <c r="B45" s="47" t="s">
        <v>102</v>
      </c>
    </row>
    <row r="46" spans="1:8">
      <c r="B46" s="47" t="s">
        <v>103</v>
      </c>
    </row>
    <row r="47" spans="1:8">
      <c r="B47" s="47" t="s">
        <v>104</v>
      </c>
    </row>
    <row r="48" spans="1:8">
      <c r="B48" s="47" t="s">
        <v>105</v>
      </c>
    </row>
    <row r="49" spans="2:2">
      <c r="B49" s="47" t="s">
        <v>106</v>
      </c>
    </row>
    <row r="50" spans="2:2">
      <c r="B50" s="47" t="s">
        <v>107</v>
      </c>
    </row>
    <row r="51" spans="2:2">
      <c r="B51" s="47" t="s">
        <v>108</v>
      </c>
    </row>
    <row r="52" spans="2:2">
      <c r="B52" s="47" t="s">
        <v>109</v>
      </c>
    </row>
  </sheetData>
  <sheetProtection selectLockedCells="1" selectUnlockedCells="1"/>
  <mergeCells count="53">
    <mergeCell ref="A25:D38"/>
    <mergeCell ref="F33:H33"/>
    <mergeCell ref="F34:H34"/>
    <mergeCell ref="F36:H36"/>
    <mergeCell ref="F38:G38"/>
    <mergeCell ref="A24:H24"/>
    <mergeCell ref="F25:H25"/>
    <mergeCell ref="F26:G26"/>
    <mergeCell ref="F27:G27"/>
    <mergeCell ref="F28:G28"/>
    <mergeCell ref="F29:G29"/>
    <mergeCell ref="F30:G30"/>
    <mergeCell ref="F31:H31"/>
    <mergeCell ref="F32:H32"/>
    <mergeCell ref="E25:E38"/>
    <mergeCell ref="A18:H18"/>
    <mergeCell ref="F19:G19"/>
    <mergeCell ref="A20:A22"/>
    <mergeCell ref="F20:G20"/>
    <mergeCell ref="F21:G21"/>
    <mergeCell ref="F22:G22"/>
    <mergeCell ref="A15:B16"/>
    <mergeCell ref="C15:D15"/>
    <mergeCell ref="E15:E16"/>
    <mergeCell ref="F15:H15"/>
    <mergeCell ref="C16:D16"/>
    <mergeCell ref="F16:H16"/>
    <mergeCell ref="A13:B13"/>
    <mergeCell ref="C13:D13"/>
    <mergeCell ref="F13:H13"/>
    <mergeCell ref="A14:B14"/>
    <mergeCell ref="C14:D14"/>
    <mergeCell ref="F14:H14"/>
    <mergeCell ref="A11:B11"/>
    <mergeCell ref="C11:D11"/>
    <mergeCell ref="F11:H11"/>
    <mergeCell ref="A12:B12"/>
    <mergeCell ref="C12:D12"/>
    <mergeCell ref="F12:H12"/>
    <mergeCell ref="A10:B10"/>
    <mergeCell ref="C10:D10"/>
    <mergeCell ref="F10:H10"/>
    <mergeCell ref="A1:B6"/>
    <mergeCell ref="C1:E3"/>
    <mergeCell ref="F1:H2"/>
    <mergeCell ref="F3:H4"/>
    <mergeCell ref="C4:E6"/>
    <mergeCell ref="F5:H6"/>
    <mergeCell ref="A7:H7"/>
    <mergeCell ref="A8:H8"/>
    <mergeCell ref="A9:B9"/>
    <mergeCell ref="C9:D9"/>
    <mergeCell ref="F9:H9"/>
  </mergeCells>
  <dataValidations count="6">
    <dataValidation type="list" operator="equal" allowBlank="1" showErrorMessage="1" sqref="F12">
      <formula1>"MENSUAL,BIMENSUAL,TRIMESTRAL,SEMESTRAL,ANUAL"</formula1>
      <formula2>0</formula2>
    </dataValidation>
    <dataValidation type="list" operator="equal" allowBlank="1" showErrorMessage="1" sqref="F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F10">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F9">
      <formula1>"EFICACIA,EFICIENCIA,EFECTIVIDAD"</formula1>
      <formula2>0</formula2>
    </dataValidation>
    <dataValidation operator="equal" allowBlank="1" showErrorMessage="1" errorTitle="Seleccionar un valor de la lista" sqref="H20:H21 C20:C21 D21:E21 D20:F20">
      <formula1>0</formula1>
      <formula2>0</formula2>
    </dataValidation>
    <dataValidation type="list" operator="equal" allowBlank="1" showErrorMessage="1" sqref="C10:D10">
      <formula1>$B$43:$B$52</formula1>
    </dataValidation>
  </dataValidations>
  <pageMargins left="0.78749999999999998" right="0.78749999999999998" top="1.0249999999999999" bottom="1.0249999999999999" header="0.78749999999999998" footer="0.78749999999999998"/>
  <pageSetup firstPageNumber="0" orientation="portrait" horizontalDpi="300" verticalDpi="300" r:id="rId1"/>
  <headerFooter alignWithMargins="0">
    <oddHeader>&amp;C&amp;A</oddHeader>
    <oddFooter>&amp;CPágina &amp;P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9"/>
  <sheetViews>
    <sheetView tabSelected="1" zoomScale="75" zoomScaleNormal="75" workbookViewId="0">
      <selection sqref="A1:B6"/>
    </sheetView>
  </sheetViews>
  <sheetFormatPr baseColWidth="10" defaultColWidth="10.28515625" defaultRowHeight="12.75"/>
  <cols>
    <col min="1" max="1" width="6.28515625" style="1" bestFit="1" customWidth="1"/>
    <col min="2" max="2" width="46" style="1" customWidth="1"/>
    <col min="3" max="4" width="26.140625" style="1" customWidth="1"/>
    <col min="5" max="5" width="23.85546875" style="1" customWidth="1"/>
    <col min="6" max="7" width="14.85546875" style="1" customWidth="1"/>
    <col min="8" max="8" width="23.85546875" style="1" customWidth="1"/>
    <col min="9" max="9" width="2.42578125" style="1" customWidth="1"/>
    <col min="10" max="16384" width="10.28515625" style="1"/>
  </cols>
  <sheetData>
    <row r="1" spans="1:8" s="2" customFormat="1" ht="18.75" customHeight="1">
      <c r="A1" s="118"/>
      <c r="B1" s="118"/>
      <c r="C1" s="119" t="s">
        <v>0</v>
      </c>
      <c r="D1" s="119"/>
      <c r="E1" s="119"/>
      <c r="F1" s="120" t="s">
        <v>1</v>
      </c>
      <c r="G1" s="120"/>
      <c r="H1" s="120"/>
    </row>
    <row r="2" spans="1:8" s="2" customFormat="1" ht="18.75" customHeight="1">
      <c r="A2" s="118"/>
      <c r="B2" s="118"/>
      <c r="C2" s="119"/>
      <c r="D2" s="119"/>
      <c r="E2" s="119"/>
      <c r="F2" s="120"/>
      <c r="G2" s="120"/>
      <c r="H2" s="120"/>
    </row>
    <row r="3" spans="1:8" s="2" customFormat="1" ht="18.75" customHeight="1">
      <c r="A3" s="118"/>
      <c r="B3" s="118"/>
      <c r="C3" s="119"/>
      <c r="D3" s="119"/>
      <c r="E3" s="119"/>
      <c r="F3" s="120" t="s">
        <v>2</v>
      </c>
      <c r="G3" s="120"/>
      <c r="H3" s="120"/>
    </row>
    <row r="4" spans="1:8" s="2" customFormat="1" ht="18.75" customHeight="1">
      <c r="A4" s="118"/>
      <c r="B4" s="118"/>
      <c r="C4" s="119" t="s">
        <v>3</v>
      </c>
      <c r="D4" s="119"/>
      <c r="E4" s="119"/>
      <c r="F4" s="120"/>
      <c r="G4" s="120"/>
      <c r="H4" s="120"/>
    </row>
    <row r="5" spans="1:8" s="2" customFormat="1" ht="18.75" customHeight="1">
      <c r="A5" s="118"/>
      <c r="B5" s="118"/>
      <c r="C5" s="119"/>
      <c r="D5" s="119"/>
      <c r="E5" s="119"/>
      <c r="F5" s="120" t="s">
        <v>4</v>
      </c>
      <c r="G5" s="120"/>
      <c r="H5" s="120"/>
    </row>
    <row r="6" spans="1:8" s="2" customFormat="1" ht="18.75" customHeight="1">
      <c r="A6" s="118"/>
      <c r="B6" s="118"/>
      <c r="C6" s="119"/>
      <c r="D6" s="119"/>
      <c r="E6" s="119"/>
      <c r="F6" s="120"/>
      <c r="G6" s="120"/>
      <c r="H6" s="120"/>
    </row>
    <row r="7" spans="1:8" s="2" customFormat="1" ht="12.75" customHeight="1">
      <c r="A7" s="121"/>
      <c r="B7" s="121"/>
      <c r="C7" s="121"/>
      <c r="D7" s="121"/>
      <c r="E7" s="121"/>
      <c r="F7" s="121"/>
      <c r="G7" s="121"/>
      <c r="H7" s="121"/>
    </row>
    <row r="8" spans="1:8" ht="30" customHeight="1">
      <c r="A8" s="122" t="s">
        <v>5</v>
      </c>
      <c r="B8" s="122"/>
      <c r="C8" s="122"/>
      <c r="D8" s="122"/>
      <c r="E8" s="122"/>
      <c r="F8" s="122"/>
      <c r="G8" s="122"/>
      <c r="H8" s="122"/>
    </row>
    <row r="9" spans="1:8" ht="30" customHeight="1">
      <c r="A9" s="123" t="s">
        <v>186</v>
      </c>
      <c r="B9" s="123"/>
      <c r="C9" s="124" t="s">
        <v>187</v>
      </c>
      <c r="D9" s="124"/>
      <c r="E9" s="113" t="s">
        <v>188</v>
      </c>
      <c r="F9" s="125" t="s">
        <v>189</v>
      </c>
      <c r="G9" s="125"/>
      <c r="H9" s="125"/>
    </row>
    <row r="10" spans="1:8" ht="78" customHeight="1">
      <c r="A10" s="123" t="s">
        <v>190</v>
      </c>
      <c r="B10" s="123"/>
      <c r="C10" s="124" t="s">
        <v>191</v>
      </c>
      <c r="D10" s="124"/>
      <c r="E10" s="113" t="s">
        <v>19</v>
      </c>
      <c r="F10" s="125" t="s">
        <v>20</v>
      </c>
      <c r="G10" s="125"/>
      <c r="H10" s="125"/>
    </row>
    <row r="11" spans="1:8" ht="32.25" customHeight="1">
      <c r="A11" s="123" t="s">
        <v>192</v>
      </c>
      <c r="B11" s="123"/>
      <c r="C11" s="124" t="s">
        <v>193</v>
      </c>
      <c r="D11" s="124"/>
      <c r="E11" s="113" t="s">
        <v>8</v>
      </c>
      <c r="F11" s="125" t="s">
        <v>9</v>
      </c>
      <c r="G11" s="125"/>
      <c r="H11" s="125"/>
    </row>
    <row r="12" spans="1:8" ht="60.75" customHeight="1">
      <c r="A12" s="123" t="s">
        <v>13</v>
      </c>
      <c r="B12" s="123"/>
      <c r="C12" s="124" t="s">
        <v>194</v>
      </c>
      <c r="D12" s="124"/>
      <c r="E12" s="114" t="s">
        <v>17</v>
      </c>
      <c r="F12" s="222" t="s">
        <v>195</v>
      </c>
      <c r="G12" s="223"/>
      <c r="H12" s="224"/>
    </row>
    <row r="13" spans="1:8" ht="33.75" customHeight="1">
      <c r="A13" s="123" t="s">
        <v>196</v>
      </c>
      <c r="B13" s="123"/>
      <c r="C13" s="124" t="s">
        <v>197</v>
      </c>
      <c r="D13" s="124"/>
      <c r="E13" s="113" t="s">
        <v>8</v>
      </c>
      <c r="F13" s="125" t="s">
        <v>9</v>
      </c>
      <c r="G13" s="125"/>
      <c r="H13" s="125"/>
    </row>
    <row r="14" spans="1:8" ht="69.75" customHeight="1">
      <c r="A14" s="123" t="s">
        <v>13</v>
      </c>
      <c r="B14" s="123"/>
      <c r="C14" s="124" t="s">
        <v>198</v>
      </c>
      <c r="D14" s="124"/>
      <c r="E14" s="114" t="s">
        <v>17</v>
      </c>
      <c r="F14" s="124" t="s">
        <v>199</v>
      </c>
      <c r="G14" s="124"/>
      <c r="H14" s="124"/>
    </row>
    <row r="15" spans="1:8" ht="33" customHeight="1">
      <c r="A15" s="123" t="s">
        <v>200</v>
      </c>
      <c r="B15" s="123"/>
      <c r="C15" s="124" t="s">
        <v>82</v>
      </c>
      <c r="D15" s="124"/>
      <c r="E15" s="113" t="s">
        <v>8</v>
      </c>
      <c r="F15" s="125" t="s">
        <v>9</v>
      </c>
      <c r="G15" s="125"/>
      <c r="H15" s="125"/>
    </row>
    <row r="16" spans="1:8" ht="42.75" customHeight="1">
      <c r="A16" s="123" t="s">
        <v>13</v>
      </c>
      <c r="B16" s="123"/>
      <c r="C16" s="124" t="s">
        <v>201</v>
      </c>
      <c r="D16" s="124"/>
      <c r="E16" s="113"/>
      <c r="F16" s="124" t="s">
        <v>87</v>
      </c>
      <c r="G16" s="124"/>
      <c r="H16" s="124"/>
    </row>
    <row r="17" spans="1:8" ht="42.75" customHeight="1">
      <c r="A17" s="123" t="s">
        <v>202</v>
      </c>
      <c r="B17" s="123"/>
      <c r="C17" s="124" t="s">
        <v>83</v>
      </c>
      <c r="D17" s="124"/>
      <c r="E17" s="113" t="s">
        <v>8</v>
      </c>
      <c r="F17" s="125" t="s">
        <v>9</v>
      </c>
      <c r="G17" s="125"/>
      <c r="H17" s="125"/>
    </row>
    <row r="18" spans="1:8" ht="37.5" customHeight="1">
      <c r="A18" s="123" t="s">
        <v>13</v>
      </c>
      <c r="B18" s="123"/>
      <c r="C18" s="124" t="s">
        <v>90</v>
      </c>
      <c r="D18" s="124"/>
      <c r="E18" s="114" t="s">
        <v>17</v>
      </c>
      <c r="F18" s="124" t="s">
        <v>203</v>
      </c>
      <c r="G18" s="124"/>
      <c r="H18" s="124"/>
    </row>
    <row r="19" spans="1:8" ht="30" customHeight="1">
      <c r="A19" s="123" t="s">
        <v>10</v>
      </c>
      <c r="B19" s="123"/>
      <c r="C19" s="124" t="s">
        <v>109</v>
      </c>
      <c r="D19" s="124"/>
      <c r="E19" s="113" t="s">
        <v>11</v>
      </c>
      <c r="F19" s="125" t="s">
        <v>12</v>
      </c>
      <c r="G19" s="125"/>
      <c r="H19" s="125"/>
    </row>
    <row r="20" spans="1:8" ht="33.75" customHeight="1">
      <c r="A20" s="123" t="s">
        <v>28</v>
      </c>
      <c r="B20" s="123"/>
      <c r="C20" s="125" t="s">
        <v>99</v>
      </c>
      <c r="D20" s="125"/>
      <c r="E20" s="115" t="s">
        <v>30</v>
      </c>
      <c r="F20" s="127" t="s">
        <v>204</v>
      </c>
      <c r="G20" s="127"/>
      <c r="H20" s="127"/>
    </row>
    <row r="21" spans="1:8" ht="28.5" customHeight="1">
      <c r="A21" s="123"/>
      <c r="B21" s="123"/>
      <c r="C21" s="125" t="s">
        <v>94</v>
      </c>
      <c r="D21" s="125"/>
      <c r="E21" s="116"/>
      <c r="F21" s="127" t="s">
        <v>205</v>
      </c>
      <c r="G21" s="127"/>
      <c r="H21" s="127"/>
    </row>
    <row r="22" spans="1:8" s="4" customFormat="1" ht="6.75" customHeight="1"/>
    <row r="23" spans="1:8" ht="24" customHeight="1">
      <c r="A23" s="122" t="s">
        <v>32</v>
      </c>
      <c r="B23" s="122"/>
      <c r="C23" s="122"/>
      <c r="D23" s="122"/>
      <c r="E23" s="122"/>
      <c r="F23" s="122"/>
      <c r="G23" s="122"/>
      <c r="H23" s="122"/>
    </row>
    <row r="24" spans="1:8" ht="24" customHeight="1">
      <c r="A24" s="60" t="s">
        <v>33</v>
      </c>
      <c r="B24" s="5" t="s">
        <v>34</v>
      </c>
      <c r="C24" s="60" t="s">
        <v>81</v>
      </c>
      <c r="D24" s="60" t="s">
        <v>206</v>
      </c>
      <c r="E24" s="60" t="s">
        <v>207</v>
      </c>
      <c r="F24" s="159" t="s">
        <v>208</v>
      </c>
      <c r="G24" s="160"/>
      <c r="H24" s="60" t="s">
        <v>47</v>
      </c>
    </row>
    <row r="25" spans="1:8" ht="27" customHeight="1">
      <c r="A25" s="219">
        <v>2017</v>
      </c>
      <c r="B25" s="40" t="s">
        <v>84</v>
      </c>
      <c r="C25" s="9">
        <f>+'[1]GFI- 04 Mod Presupuestal'!C21</f>
        <v>2062075171</v>
      </c>
      <c r="D25" s="9">
        <f>+'[1]GFI- 04 Mod Presupuestal'!D21</f>
        <v>3363835175</v>
      </c>
      <c r="E25" s="9">
        <f>+'[1]GFI- 04 Mod Presupuestal'!E21</f>
        <v>5472668859</v>
      </c>
      <c r="F25" s="151">
        <f>+'[1]GFI- 04 Mod Presupuestal'!F21:G21</f>
        <v>273046611</v>
      </c>
      <c r="G25" s="152"/>
      <c r="H25" s="17">
        <f t="shared" ref="H25:H26" si="0">+SUM(C25:G25)</f>
        <v>11171625816</v>
      </c>
    </row>
    <row r="26" spans="1:8" ht="27" customHeight="1">
      <c r="A26" s="220"/>
      <c r="B26" s="29" t="s">
        <v>85</v>
      </c>
      <c r="C26" s="9">
        <f>+'[1]GFI- 04 Mod Presupuestal'!C22</f>
        <v>119694179000</v>
      </c>
      <c r="D26" s="9">
        <f>+'[1]GFI- 04 Mod Presupuestal'!D22</f>
        <v>119694179000</v>
      </c>
      <c r="E26" s="9">
        <f>+'[1]GFI- 04 Mod Presupuestal'!E22</f>
        <v>119694179000</v>
      </c>
      <c r="F26" s="151">
        <f>+'[1]GFI- 04 Mod Presupuestal'!F22:G22</f>
        <v>119694179000</v>
      </c>
      <c r="G26" s="152"/>
      <c r="H26" s="17">
        <f t="shared" si="0"/>
        <v>478776716000</v>
      </c>
    </row>
    <row r="27" spans="1:8" ht="33" customHeight="1">
      <c r="A27" s="220"/>
      <c r="B27" s="62" t="s">
        <v>80</v>
      </c>
      <c r="C27" s="51">
        <f>+C25/C26</f>
        <v>1.7227865116147378E-2</v>
      </c>
      <c r="D27" s="51">
        <f>+D25/D26</f>
        <v>2.8103582004601911E-2</v>
      </c>
      <c r="E27" s="51">
        <f>+E25/E26</f>
        <v>4.5722096970145891E-2</v>
      </c>
      <c r="F27" s="153">
        <f>+F25/F26</f>
        <v>2.2812020875300877E-3</v>
      </c>
      <c r="G27" s="154"/>
      <c r="H27" s="51">
        <f>+H25/H26</f>
        <v>2.3333686544606318E-2</v>
      </c>
    </row>
    <row r="28" spans="1:8" ht="33" customHeight="1">
      <c r="A28" s="220"/>
      <c r="B28" s="62" t="s">
        <v>86</v>
      </c>
      <c r="C28" s="17">
        <f>+'[1]GFI- 04 Mod Presupuestal'!C24</f>
        <v>6</v>
      </c>
      <c r="D28" s="17">
        <f>+'[1]GFI- 04 Mod Presupuestal'!D24</f>
        <v>4</v>
      </c>
      <c r="E28" s="17">
        <f>+'[1]GFI- 04 Mod Presupuestal'!E24</f>
        <v>11</v>
      </c>
      <c r="F28" s="151">
        <f>+'[1]GFI- 04 Mod Presupuestal'!F24:G24</f>
        <v>6</v>
      </c>
      <c r="G28" s="152"/>
      <c r="H28" s="17">
        <f t="shared" ref="H28:H30" si="1">+SUM(C28:G28)</f>
        <v>27</v>
      </c>
    </row>
    <row r="29" spans="1:8" ht="26.25" customHeight="1">
      <c r="A29" s="220"/>
      <c r="B29" s="39" t="s">
        <v>88</v>
      </c>
      <c r="C29" s="9">
        <f>+'[1]GFI- 05 PAC No Ejecutado mens '!C20+'[1]GFI- 05 PAC No Ejecutado mens '!D20+'[1]GFI- 05 PAC No Ejecutado mens '!E20</f>
        <v>2135791821</v>
      </c>
      <c r="D29" s="9">
        <f>+'[1]GFI- 05 PAC No Ejecutado mens '!F20+'[1]GFI- 05 PAC No Ejecutado mens '!G20+'[1]GFI- 05 PAC No Ejecutado mens '!H20</f>
        <v>2184008817</v>
      </c>
      <c r="E29" s="9">
        <f>+'[1]GFI- 05 PAC No Ejecutado mens '!I20+'[1]GFI- 05 PAC No Ejecutado mens '!J20+'[1]GFI- 05 PAC No Ejecutado mens '!K20</f>
        <v>1352759237</v>
      </c>
      <c r="F29" s="151">
        <f>+'[1]GFI- 05 PAC No Ejecutado mens '!L20+'[1]GFI- 05 PAC No Ejecutado mens '!M20+'[1]GFI- 05 PAC No Ejecutado mens '!N20</f>
        <v>1769572850</v>
      </c>
      <c r="G29" s="152"/>
      <c r="H29" s="17">
        <f t="shared" si="1"/>
        <v>7442132725</v>
      </c>
    </row>
    <row r="30" spans="1:8" ht="26.25" customHeight="1">
      <c r="A30" s="220"/>
      <c r="B30" s="39" t="s">
        <v>89</v>
      </c>
      <c r="C30" s="9">
        <f>+'[1]GFI- 05 PAC No Ejecutado mens '!C21+'[1]GFI- 05 PAC No Ejecutado mens '!D21+'[1]GFI- 05 PAC No Ejecutado mens '!E21</f>
        <v>14943010950</v>
      </c>
      <c r="D30" s="9">
        <f>+'[1]GFI- 05 PAC No Ejecutado mens '!F21+'[1]GFI- 05 PAC No Ejecutado mens '!G21+'[1]GFI- 05 PAC No Ejecutado mens '!H21</f>
        <v>31185487346</v>
      </c>
      <c r="E30" s="9">
        <f>+'[1]GFI- 05 PAC No Ejecutado mens '!I21+'[1]GFI- 05 PAC No Ejecutado mens '!J21+'[1]GFI- 05 PAC No Ejecutado mens '!K21</f>
        <v>31450685635</v>
      </c>
      <c r="F30" s="151">
        <f>+'[1]GFI- 05 PAC No Ejecutado mens '!L21+'[1]GFI- 05 PAC No Ejecutado mens '!M21+'[1]GFI- 05 PAC No Ejecutado mens '!N21</f>
        <v>34087788792</v>
      </c>
      <c r="G30" s="152"/>
      <c r="H30" s="17">
        <f t="shared" si="1"/>
        <v>111666972723</v>
      </c>
    </row>
    <row r="31" spans="1:8" ht="26.25" customHeight="1">
      <c r="A31" s="220"/>
      <c r="B31" s="62" t="s">
        <v>92</v>
      </c>
      <c r="C31" s="48">
        <f>+C29/C30</f>
        <v>0.1429291478234512</v>
      </c>
      <c r="D31" s="51">
        <f>+D29/D30</f>
        <v>7.0032858321841529E-2</v>
      </c>
      <c r="E31" s="51">
        <f>+E29/E30</f>
        <v>4.3012074607829132E-2</v>
      </c>
      <c r="F31" s="153">
        <f>+F29/F30</f>
        <v>5.1912221728365605E-2</v>
      </c>
      <c r="G31" s="154"/>
      <c r="H31" s="17">
        <f>+H29/H30</f>
        <v>6.664578203853419E-2</v>
      </c>
    </row>
    <row r="32" spans="1:8" ht="27" customHeight="1">
      <c r="A32" s="220"/>
      <c r="B32" s="39" t="s">
        <v>119</v>
      </c>
      <c r="C32" s="9">
        <f>+'[1]GFI- 06 Ejecución Reservas'!C20</f>
        <v>16444424699</v>
      </c>
      <c r="D32" s="9">
        <f>+'[1]GFI- 06 Ejecución Reservas'!D20</f>
        <v>16444424699</v>
      </c>
      <c r="E32" s="9">
        <f>+'[1]GFI- 06 Ejecución Reservas'!E20</f>
        <v>16444424699</v>
      </c>
      <c r="F32" s="151">
        <f>+'[1]GFI- 06 Ejecución Reservas'!F20:G20</f>
        <v>16444424699</v>
      </c>
      <c r="G32" s="152"/>
      <c r="H32" s="17">
        <f>+F32</f>
        <v>16444424699</v>
      </c>
    </row>
    <row r="33" spans="1:8" ht="27" customHeight="1">
      <c r="A33" s="220"/>
      <c r="B33" s="39" t="s">
        <v>209</v>
      </c>
      <c r="C33" s="9">
        <f>+'[1]GFI- 06 Ejecución Reservas'!C21</f>
        <v>9355241666</v>
      </c>
      <c r="D33" s="9">
        <f>+'[1]GFI- 06 Ejecución Reservas'!D21</f>
        <v>4171129458</v>
      </c>
      <c r="E33" s="9">
        <f>+'[1]GFI- 06 Ejecución Reservas'!E21</f>
        <v>1175762359</v>
      </c>
      <c r="F33" s="151">
        <f>+'[1]GFI- 06 Ejecución Reservas'!F21:G21</f>
        <v>502118724</v>
      </c>
      <c r="G33" s="152"/>
      <c r="H33" s="17">
        <f>+SUM(C33:G33)</f>
        <v>15204252207</v>
      </c>
    </row>
    <row r="34" spans="1:8" ht="35.25" customHeight="1">
      <c r="A34" s="221"/>
      <c r="B34" s="62" t="s">
        <v>91</v>
      </c>
      <c r="C34" s="48">
        <f>+C33/C32</f>
        <v>0.56890051414014509</v>
      </c>
      <c r="D34" s="48">
        <f>+D33/D32</f>
        <v>0.25365006890473035</v>
      </c>
      <c r="E34" s="48">
        <f>+E33/E32</f>
        <v>7.1499148223257647E-2</v>
      </c>
      <c r="F34" s="153">
        <f>+F33/F32</f>
        <v>3.053428339335789E-2</v>
      </c>
      <c r="G34" s="154"/>
      <c r="H34" s="48">
        <f>+H33/H32</f>
        <v>0.92458401466149098</v>
      </c>
    </row>
    <row r="35" spans="1:8" s="13" customFormat="1" ht="12.75" customHeight="1">
      <c r="C35" s="14">
        <v>0.8</v>
      </c>
      <c r="D35" s="14">
        <v>0.8</v>
      </c>
      <c r="E35" s="14">
        <v>0.8</v>
      </c>
      <c r="F35" s="14">
        <v>0.8</v>
      </c>
      <c r="G35" s="14">
        <v>0.8</v>
      </c>
      <c r="H35" s="15"/>
    </row>
    <row r="36" spans="1:8" ht="24" customHeight="1">
      <c r="A36" s="211" t="s">
        <v>49</v>
      </c>
      <c r="B36" s="212"/>
      <c r="C36" s="212"/>
      <c r="D36" s="212"/>
      <c r="E36" s="213"/>
      <c r="F36" s="214" t="s">
        <v>50</v>
      </c>
      <c r="G36" s="215"/>
      <c r="H36" s="216"/>
    </row>
    <row r="37" spans="1:8" ht="29.25" customHeight="1">
      <c r="A37" s="138"/>
      <c r="B37" s="138"/>
      <c r="C37" s="138"/>
      <c r="D37" s="217"/>
      <c r="E37" s="218"/>
      <c r="F37" s="203" t="s">
        <v>51</v>
      </c>
      <c r="G37" s="204"/>
      <c r="H37" s="61"/>
    </row>
    <row r="38" spans="1:8" ht="29.25" customHeight="1">
      <c r="A38" s="138"/>
      <c r="B38" s="138"/>
      <c r="C38" s="138"/>
      <c r="D38" s="217"/>
      <c r="E38" s="218"/>
      <c r="F38" s="203" t="s">
        <v>52</v>
      </c>
      <c r="G38" s="204"/>
      <c r="H38" s="61"/>
    </row>
    <row r="39" spans="1:8" ht="29.25" customHeight="1">
      <c r="A39" s="138"/>
      <c r="B39" s="138"/>
      <c r="C39" s="138"/>
      <c r="D39" s="217"/>
      <c r="E39" s="218"/>
      <c r="F39" s="203" t="s">
        <v>53</v>
      </c>
      <c r="G39" s="204"/>
      <c r="H39" s="61"/>
    </row>
    <row r="40" spans="1:8" ht="29.25" customHeight="1">
      <c r="A40" s="138"/>
      <c r="B40" s="138"/>
      <c r="C40" s="138"/>
      <c r="D40" s="217"/>
      <c r="E40" s="218"/>
      <c r="F40" s="203" t="s">
        <v>54</v>
      </c>
      <c r="G40" s="204"/>
      <c r="H40" s="61" t="s">
        <v>55</v>
      </c>
    </row>
    <row r="41" spans="1:8" ht="29.25" customHeight="1">
      <c r="A41" s="138"/>
      <c r="B41" s="138"/>
      <c r="C41" s="138"/>
      <c r="D41" s="217"/>
      <c r="E41" s="218"/>
      <c r="F41" s="203" t="s">
        <v>56</v>
      </c>
      <c r="G41" s="204"/>
      <c r="H41" s="61"/>
    </row>
    <row r="42" spans="1:8" ht="36.4" customHeight="1">
      <c r="A42" s="138"/>
      <c r="B42" s="138"/>
      <c r="C42" s="138"/>
      <c r="D42" s="217"/>
      <c r="E42" s="218"/>
      <c r="F42" s="205" t="s">
        <v>57</v>
      </c>
      <c r="G42" s="206"/>
      <c r="H42" s="207"/>
    </row>
    <row r="43" spans="1:8" ht="36.4" customHeight="1">
      <c r="A43" s="138"/>
      <c r="B43" s="138"/>
      <c r="C43" s="138"/>
      <c r="D43" s="217"/>
      <c r="E43" s="218"/>
      <c r="F43" s="208" t="s">
        <v>210</v>
      </c>
      <c r="G43" s="209"/>
      <c r="H43" s="210"/>
    </row>
    <row r="44" spans="1:8" ht="27" customHeight="1">
      <c r="A44" s="138"/>
      <c r="B44" s="138"/>
      <c r="C44" s="138"/>
      <c r="D44" s="217"/>
      <c r="E44" s="218"/>
      <c r="F44" s="208" t="s">
        <v>211</v>
      </c>
      <c r="G44" s="209"/>
      <c r="H44" s="210"/>
    </row>
    <row r="45" spans="1:8" ht="21.75" customHeight="1">
      <c r="A45" s="138"/>
      <c r="B45" s="138"/>
      <c r="C45" s="138"/>
      <c r="D45" s="217"/>
      <c r="E45" s="218"/>
      <c r="F45" s="198" t="s">
        <v>58</v>
      </c>
      <c r="G45" s="199"/>
      <c r="H45" s="200"/>
    </row>
    <row r="46" spans="1:8" ht="27" customHeight="1">
      <c r="A46" s="138"/>
      <c r="B46" s="138"/>
      <c r="C46" s="138"/>
      <c r="D46" s="217"/>
      <c r="E46" s="218"/>
      <c r="F46" s="16">
        <v>31</v>
      </c>
      <c r="G46" s="16">
        <v>12</v>
      </c>
      <c r="H46" s="16">
        <v>2016</v>
      </c>
    </row>
    <row r="47" spans="1:8" ht="24" customHeight="1">
      <c r="A47" s="138"/>
      <c r="B47" s="138"/>
      <c r="C47" s="138"/>
      <c r="D47" s="217"/>
      <c r="E47" s="218"/>
      <c r="F47" s="198" t="s">
        <v>59</v>
      </c>
      <c r="G47" s="199"/>
      <c r="H47" s="200"/>
    </row>
    <row r="48" spans="1:8" ht="27" customHeight="1">
      <c r="A48" s="138"/>
      <c r="B48" s="138"/>
      <c r="C48" s="138"/>
      <c r="D48" s="217"/>
      <c r="E48" s="218"/>
      <c r="F48" s="16">
        <v>26</v>
      </c>
      <c r="G48" s="16">
        <v>1</v>
      </c>
      <c r="H48" s="16">
        <v>2016</v>
      </c>
    </row>
    <row r="49" spans="1:8" ht="14.85" customHeight="1">
      <c r="A49" s="138"/>
      <c r="B49" s="138"/>
      <c r="C49" s="138"/>
      <c r="D49" s="217"/>
      <c r="E49" s="218"/>
      <c r="F49" s="201" t="s">
        <v>60</v>
      </c>
      <c r="G49" s="202"/>
      <c r="H49" s="117" t="s">
        <v>78</v>
      </c>
    </row>
  </sheetData>
  <sheetProtection formatCells="0" formatColumns="0" formatRows="0" insertColumns="0" insertRows="0" insertHyperlinks="0" deleteColumns="0" deleteRows="0" sort="0" autoFilter="0" pivotTables="0"/>
  <mergeCells count="74">
    <mergeCell ref="A10:B10"/>
    <mergeCell ref="C10:D10"/>
    <mergeCell ref="F10:H10"/>
    <mergeCell ref="A1:B6"/>
    <mergeCell ref="C1:E3"/>
    <mergeCell ref="F1:H2"/>
    <mergeCell ref="F3:H4"/>
    <mergeCell ref="C4:E6"/>
    <mergeCell ref="F5:H6"/>
    <mergeCell ref="A7:H7"/>
    <mergeCell ref="A8:H8"/>
    <mergeCell ref="A9:B9"/>
    <mergeCell ref="C9:D9"/>
    <mergeCell ref="F9:H9"/>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H18"/>
    <mergeCell ref="A19:B19"/>
    <mergeCell ref="C19:D19"/>
    <mergeCell ref="F19:H19"/>
    <mergeCell ref="A20:B21"/>
    <mergeCell ref="C20:D20"/>
    <mergeCell ref="F20:H20"/>
    <mergeCell ref="C21:D21"/>
    <mergeCell ref="F21:H21"/>
    <mergeCell ref="A23:H23"/>
    <mergeCell ref="F24:G24"/>
    <mergeCell ref="A25:A34"/>
    <mergeCell ref="F25:G25"/>
    <mergeCell ref="F26:G26"/>
    <mergeCell ref="F27:G27"/>
    <mergeCell ref="F28:G28"/>
    <mergeCell ref="F29:G29"/>
    <mergeCell ref="F30:G30"/>
    <mergeCell ref="F31:G31"/>
    <mergeCell ref="A37:C49"/>
    <mergeCell ref="D37:E49"/>
    <mergeCell ref="F37:G37"/>
    <mergeCell ref="F38:G38"/>
    <mergeCell ref="F39:G39"/>
    <mergeCell ref="F32:G32"/>
    <mergeCell ref="F33:G33"/>
    <mergeCell ref="F34:G34"/>
    <mergeCell ref="A36:E36"/>
    <mergeCell ref="F36:H36"/>
    <mergeCell ref="F47:H47"/>
    <mergeCell ref="F49:G49"/>
    <mergeCell ref="F40:G40"/>
    <mergeCell ref="F41:G41"/>
    <mergeCell ref="F42:H42"/>
    <mergeCell ref="F43:H43"/>
    <mergeCell ref="F44:H44"/>
    <mergeCell ref="F45:H45"/>
  </mergeCells>
  <dataValidations count="5">
    <dataValidation type="list" operator="equal" allowBlank="1" showErrorMessage="1" sqref="C19:D19">
      <formula1>$B$53:$B$62</formula1>
    </dataValidation>
    <dataValidation operator="equal" allowBlank="1" showErrorMessage="1" errorTitle="Seleccionar un valor de la lista" sqref="H25:H33 C27:E33">
      <formula1>0</formula1>
      <formula2>0</formula2>
    </dataValidation>
    <dataValidation type="list" operator="equal" allowBlank="1" showErrorMessage="1" sqref="F11 F15 F13 F17">
      <formula1>"EFICACIA,EFICIENCIA,EFECTIVIDAD"</formula1>
      <formula2>0</formula2>
    </dataValidation>
    <dataValidation type="list" operator="equal" allowBlank="1" showErrorMessage="1" sqref="F19">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F10">
      <formula1>"MENSUAL,BIMENSUAL,TRIMESTRAL,SEMESTRAL,ANUAL"</formula1>
      <formula2>0</formula2>
    </dataValidation>
  </dataValidations>
  <pageMargins left="0.19685039370078741" right="0.19685039370078741" top="0.62992125984251968" bottom="0.43307086614173229" header="0.39370078740157483" footer="0.39370078740157483"/>
  <pageSetup scale="75" firstPageNumber="0" orientation="landscape" horizontalDpi="300" verticalDpi="300" r:id="rId1"/>
  <headerFooter alignWithMargins="0">
    <oddHeader>&amp;C&amp;A</oddHeader>
    <oddFooter>&amp;CPágina &amp;P</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62"/>
  <sheetViews>
    <sheetView workbookViewId="0">
      <selection activeCell="J28" sqref="J28"/>
    </sheetView>
  </sheetViews>
  <sheetFormatPr baseColWidth="10" defaultRowHeight="12.75"/>
  <cols>
    <col min="1" max="1" width="11.42578125" style="63"/>
    <col min="2" max="3" width="17.5703125" style="63" bestFit="1" customWidth="1"/>
    <col min="4" max="4" width="16.5703125" style="63" bestFit="1" customWidth="1"/>
    <col min="5" max="7" width="11.42578125" style="63"/>
    <col min="8" max="8" width="17.85546875" style="63" bestFit="1" customWidth="1"/>
    <col min="9" max="11" width="17.42578125" style="63" bestFit="1" customWidth="1"/>
    <col min="12" max="12" width="11.42578125" style="63"/>
    <col min="13" max="13" width="17.42578125" style="63" bestFit="1" customWidth="1"/>
    <col min="14" max="14" width="15.7109375" style="63" bestFit="1" customWidth="1"/>
    <col min="15" max="15" width="17.140625" style="63" bestFit="1" customWidth="1"/>
    <col min="16" max="16" width="15.28515625" style="63" bestFit="1" customWidth="1"/>
    <col min="17" max="17" width="13.42578125" style="63" bestFit="1" customWidth="1"/>
    <col min="18" max="18" width="17.42578125" style="63" bestFit="1" customWidth="1"/>
    <col min="19" max="16384" width="11.42578125" style="63"/>
  </cols>
  <sheetData>
    <row r="3" spans="1:18">
      <c r="B3" s="225" t="s">
        <v>139</v>
      </c>
      <c r="C3" s="225"/>
      <c r="D3" s="225"/>
      <c r="E3" s="225"/>
      <c r="F3" s="225"/>
      <c r="H3" s="225" t="s">
        <v>140</v>
      </c>
      <c r="I3" s="225"/>
      <c r="J3" s="225"/>
      <c r="K3" s="225"/>
      <c r="L3" s="225"/>
      <c r="N3" s="225" t="s">
        <v>141</v>
      </c>
      <c r="O3" s="225"/>
      <c r="P3" s="225"/>
      <c r="Q3" s="225"/>
      <c r="R3" s="225"/>
    </row>
    <row r="4" spans="1:18">
      <c r="B4" s="64" t="s">
        <v>142</v>
      </c>
      <c r="C4" s="64" t="s">
        <v>143</v>
      </c>
      <c r="D4" s="65" t="s">
        <v>144</v>
      </c>
      <c r="E4" s="65" t="s">
        <v>145</v>
      </c>
      <c r="F4" s="65" t="s">
        <v>146</v>
      </c>
      <c r="G4" s="65"/>
      <c r="H4" s="64" t="s">
        <v>142</v>
      </c>
      <c r="I4" s="64" t="s">
        <v>143</v>
      </c>
      <c r="J4" s="65" t="s">
        <v>144</v>
      </c>
      <c r="K4" s="65" t="s">
        <v>145</v>
      </c>
      <c r="L4" s="65" t="s">
        <v>146</v>
      </c>
      <c r="M4" s="65"/>
      <c r="N4" s="64" t="s">
        <v>142</v>
      </c>
      <c r="O4" s="64" t="s">
        <v>143</v>
      </c>
      <c r="P4" s="65" t="s">
        <v>144</v>
      </c>
      <c r="Q4" s="65" t="s">
        <v>145</v>
      </c>
      <c r="R4" s="65" t="s">
        <v>146</v>
      </c>
    </row>
    <row r="5" spans="1:18">
      <c r="A5" s="63" t="s">
        <v>147</v>
      </c>
      <c r="B5" s="66">
        <v>814662678</v>
      </c>
      <c r="C5" s="66">
        <v>332350631</v>
      </c>
      <c r="D5" s="67">
        <f>+B5-C5</f>
        <v>482312047</v>
      </c>
      <c r="E5" s="68">
        <f>+(C5/B5)*100</f>
        <v>40.796103709565052</v>
      </c>
      <c r="F5" s="67">
        <f>+(D5/B5)*100</f>
        <v>59.20389629043494</v>
      </c>
      <c r="H5" s="69">
        <f>+I5+J5</f>
        <v>1367317689</v>
      </c>
      <c r="I5" s="70">
        <v>838041368</v>
      </c>
      <c r="J5" s="71">
        <v>529276321</v>
      </c>
      <c r="K5" s="68">
        <f>+(I5/H5)*100</f>
        <v>61.290903697216784</v>
      </c>
      <c r="L5" s="68">
        <f>+(J5/H5)*100</f>
        <v>38.709096302783223</v>
      </c>
      <c r="N5" s="72">
        <f>+B5+H5</f>
        <v>2181980367</v>
      </c>
      <c r="O5" s="72">
        <f>+C5+I5</f>
        <v>1170391999</v>
      </c>
      <c r="P5" s="72">
        <f>+D5+J5</f>
        <v>1011588368</v>
      </c>
      <c r="Q5" s="68">
        <f>+(O5/N5)*100</f>
        <v>53.638979374006432</v>
      </c>
      <c r="R5" s="68">
        <f>+(P5/N5)*100</f>
        <v>46.361020625993561</v>
      </c>
    </row>
    <row r="6" spans="1:18">
      <c r="A6" s="63" t="s">
        <v>148</v>
      </c>
      <c r="B6" s="66">
        <v>799923010</v>
      </c>
      <c r="C6" s="66">
        <v>718710291</v>
      </c>
      <c r="D6" s="67">
        <f t="shared" ref="D6:D16" si="0">+B6-C6</f>
        <v>81212719</v>
      </c>
      <c r="E6" s="68">
        <f t="shared" ref="E6:E16" si="1">+(C6/B6)*100</f>
        <v>89.847433067339821</v>
      </c>
      <c r="F6" s="67">
        <f t="shared" ref="F6:F16" si="2">+(D6/B6)*100</f>
        <v>10.152566932660182</v>
      </c>
      <c r="H6" s="69">
        <f t="shared" ref="H6:H8" si="3">+I6+J6</f>
        <v>4570718374</v>
      </c>
      <c r="I6" s="70">
        <v>4536265690</v>
      </c>
      <c r="J6" s="71">
        <v>34452684</v>
      </c>
      <c r="K6" s="68">
        <f t="shared" ref="K6:K16" si="4">+(I6/H6)*100</f>
        <v>99.24623043511103</v>
      </c>
      <c r="L6" s="68">
        <f t="shared" ref="L6:L16" si="5">+(J6/H6)*100</f>
        <v>0.75376956488896996</v>
      </c>
      <c r="N6" s="72">
        <f t="shared" ref="N6:P16" si="6">+B6+H6</f>
        <v>5370641384</v>
      </c>
      <c r="O6" s="72">
        <f t="shared" si="6"/>
        <v>5254975981</v>
      </c>
      <c r="P6" s="72">
        <f t="shared" si="6"/>
        <v>115665403</v>
      </c>
      <c r="Q6" s="68">
        <f t="shared" ref="Q6:Q16" si="7">+(O6/N6)*100</f>
        <v>97.846339110546737</v>
      </c>
      <c r="R6" s="68">
        <f t="shared" ref="R6:R16" si="8">+(P6/N6)*100</f>
        <v>2.1536608894532736</v>
      </c>
    </row>
    <row r="7" spans="1:18">
      <c r="A7" s="63" t="s">
        <v>149</v>
      </c>
      <c r="B7" s="66">
        <v>3283454113</v>
      </c>
      <c r="C7" s="66">
        <v>3041220164</v>
      </c>
      <c r="D7" s="67">
        <f t="shared" si="0"/>
        <v>242233949</v>
      </c>
      <c r="E7" s="68">
        <f t="shared" si="1"/>
        <v>92.622587657280292</v>
      </c>
      <c r="F7" s="67">
        <f t="shared" si="2"/>
        <v>7.3774123427197109</v>
      </c>
      <c r="H7" s="69">
        <f t="shared" si="3"/>
        <v>4106935086</v>
      </c>
      <c r="I7" s="70">
        <v>3340630985</v>
      </c>
      <c r="J7" s="71">
        <v>766304101</v>
      </c>
      <c r="K7" s="68">
        <f t="shared" si="4"/>
        <v>81.34121711316476</v>
      </c>
      <c r="L7" s="68">
        <f t="shared" si="5"/>
        <v>18.658782886835237</v>
      </c>
      <c r="N7" s="72">
        <f t="shared" si="6"/>
        <v>7390389199</v>
      </c>
      <c r="O7" s="72">
        <f t="shared" si="6"/>
        <v>6381851149</v>
      </c>
      <c r="P7" s="72">
        <f t="shared" si="6"/>
        <v>1008538050</v>
      </c>
      <c r="Q7" s="68">
        <f t="shared" si="7"/>
        <v>86.353383795585941</v>
      </c>
      <c r="R7" s="68">
        <f t="shared" si="8"/>
        <v>13.646616204414052</v>
      </c>
    </row>
    <row r="8" spans="1:18">
      <c r="A8" s="63" t="s">
        <v>150</v>
      </c>
      <c r="B8" s="66">
        <v>10260407418</v>
      </c>
      <c r="C8" s="66">
        <v>9958342492</v>
      </c>
      <c r="D8" s="67">
        <f t="shared" si="0"/>
        <v>302064926</v>
      </c>
      <c r="E8" s="68">
        <f t="shared" si="1"/>
        <v>97.056014311185322</v>
      </c>
      <c r="F8" s="67">
        <f t="shared" si="2"/>
        <v>2.9439856888146818</v>
      </c>
      <c r="H8" s="69">
        <f t="shared" si="3"/>
        <v>2072252958</v>
      </c>
      <c r="I8" s="70">
        <v>1796325975</v>
      </c>
      <c r="J8" s="71">
        <v>275926983</v>
      </c>
      <c r="K8" s="68">
        <f t="shared" si="4"/>
        <v>86.684686252478258</v>
      </c>
      <c r="L8" s="68">
        <f t="shared" si="5"/>
        <v>13.315313747521746</v>
      </c>
      <c r="N8" s="72">
        <f t="shared" si="6"/>
        <v>12332660376</v>
      </c>
      <c r="O8" s="72">
        <f t="shared" si="6"/>
        <v>11754668467</v>
      </c>
      <c r="P8" s="72">
        <f t="shared" si="6"/>
        <v>577991909</v>
      </c>
      <c r="Q8" s="68">
        <f t="shared" si="7"/>
        <v>95.31332339188711</v>
      </c>
      <c r="R8" s="68">
        <f t="shared" si="8"/>
        <v>4.6866766081128972</v>
      </c>
    </row>
    <row r="9" spans="1:18">
      <c r="A9" s="63" t="s">
        <v>151</v>
      </c>
      <c r="B9" s="66">
        <v>7187951398</v>
      </c>
      <c r="C9" s="66">
        <v>6708898105</v>
      </c>
      <c r="D9" s="66">
        <f>+B9-C9</f>
        <v>479053293</v>
      </c>
      <c r="E9" s="68">
        <f t="shared" si="1"/>
        <v>93.335329268735819</v>
      </c>
      <c r="F9" s="67">
        <f t="shared" si="2"/>
        <v>6.6646707312641729</v>
      </c>
      <c r="H9" s="70">
        <v>1070111850</v>
      </c>
      <c r="I9" s="70">
        <v>1070111850</v>
      </c>
      <c r="J9" s="71">
        <f>+H9-I9</f>
        <v>0</v>
      </c>
      <c r="K9" s="68">
        <f t="shared" si="4"/>
        <v>100</v>
      </c>
      <c r="L9" s="68">
        <f t="shared" si="5"/>
        <v>0</v>
      </c>
      <c r="N9" s="72">
        <f t="shared" si="6"/>
        <v>8258063248</v>
      </c>
      <c r="O9" s="72">
        <f t="shared" si="6"/>
        <v>7779009955</v>
      </c>
      <c r="P9" s="72">
        <f t="shared" si="6"/>
        <v>479053293</v>
      </c>
      <c r="Q9" s="68">
        <f t="shared" si="7"/>
        <v>94.198963139256392</v>
      </c>
      <c r="R9" s="68">
        <f t="shared" si="8"/>
        <v>5.801036860743598</v>
      </c>
    </row>
    <row r="10" spans="1:18">
      <c r="A10" s="63" t="s">
        <v>152</v>
      </c>
      <c r="B10" s="66">
        <v>9589665122</v>
      </c>
      <c r="C10" s="66">
        <v>8549042423</v>
      </c>
      <c r="D10" s="66">
        <f t="shared" si="0"/>
        <v>1040622699</v>
      </c>
      <c r="E10" s="68">
        <f t="shared" si="1"/>
        <v>89.148498036571993</v>
      </c>
      <c r="F10" s="67">
        <f t="shared" si="2"/>
        <v>10.851501963427999</v>
      </c>
      <c r="H10" s="73">
        <v>1005098600</v>
      </c>
      <c r="I10" s="70">
        <v>918757684</v>
      </c>
      <c r="J10" s="71">
        <f t="shared" ref="J10:J16" si="9">+H10-I10</f>
        <v>86340916</v>
      </c>
      <c r="K10" s="68">
        <f t="shared" si="4"/>
        <v>91.409706868559965</v>
      </c>
      <c r="L10" s="68">
        <f t="shared" si="5"/>
        <v>8.5902931314400401</v>
      </c>
      <c r="N10" s="72">
        <f t="shared" si="6"/>
        <v>10594763722</v>
      </c>
      <c r="O10" s="72">
        <f t="shared" si="6"/>
        <v>9467800107</v>
      </c>
      <c r="P10" s="72">
        <f t="shared" si="6"/>
        <v>1126963615</v>
      </c>
      <c r="Q10" s="68">
        <f t="shared" si="7"/>
        <v>89.363013233982144</v>
      </c>
      <c r="R10" s="68">
        <f t="shared" si="8"/>
        <v>10.636986766017849</v>
      </c>
    </row>
    <row r="11" spans="1:18">
      <c r="A11" s="63" t="s">
        <v>153</v>
      </c>
      <c r="B11" s="66">
        <v>9219984857</v>
      </c>
      <c r="C11" s="66">
        <v>8677882354</v>
      </c>
      <c r="D11" s="66">
        <f t="shared" si="0"/>
        <v>542102503</v>
      </c>
      <c r="E11" s="68">
        <f t="shared" si="1"/>
        <v>94.120353651248962</v>
      </c>
      <c r="F11" s="67">
        <f t="shared" si="2"/>
        <v>5.8796463487510477</v>
      </c>
      <c r="H11" s="70">
        <v>484337303</v>
      </c>
      <c r="I11" s="70">
        <v>484337303</v>
      </c>
      <c r="J11" s="71">
        <f t="shared" si="9"/>
        <v>0</v>
      </c>
      <c r="K11" s="68">
        <f t="shared" si="4"/>
        <v>100</v>
      </c>
      <c r="L11" s="68">
        <f t="shared" si="5"/>
        <v>0</v>
      </c>
      <c r="N11" s="72">
        <f t="shared" si="6"/>
        <v>9704322160</v>
      </c>
      <c r="O11" s="72">
        <f t="shared" si="6"/>
        <v>9162219657</v>
      </c>
      <c r="P11" s="72">
        <f t="shared" si="6"/>
        <v>542102503</v>
      </c>
      <c r="Q11" s="68">
        <f t="shared" si="7"/>
        <v>94.413803519070314</v>
      </c>
      <c r="R11" s="68">
        <f t="shared" si="8"/>
        <v>5.5861964809296891</v>
      </c>
    </row>
    <row r="12" spans="1:18">
      <c r="A12" s="63" t="s">
        <v>154</v>
      </c>
      <c r="B12" s="66">
        <v>9272599746</v>
      </c>
      <c r="C12" s="66">
        <v>9112139501</v>
      </c>
      <c r="D12" s="66">
        <f t="shared" si="0"/>
        <v>160460245</v>
      </c>
      <c r="E12" s="68">
        <f t="shared" si="1"/>
        <v>98.269522578398579</v>
      </c>
      <c r="F12" s="67">
        <f t="shared" si="2"/>
        <v>1.7304774216014132</v>
      </c>
      <c r="H12" s="74">
        <v>275608395</v>
      </c>
      <c r="I12" s="74">
        <v>275608395</v>
      </c>
      <c r="J12" s="71">
        <f t="shared" si="9"/>
        <v>0</v>
      </c>
      <c r="K12" s="68">
        <f t="shared" si="4"/>
        <v>100</v>
      </c>
      <c r="L12" s="68">
        <f t="shared" si="5"/>
        <v>0</v>
      </c>
      <c r="N12" s="72">
        <f t="shared" si="6"/>
        <v>9548208141</v>
      </c>
      <c r="O12" s="72">
        <f>+C12+I12</f>
        <v>9387747896</v>
      </c>
      <c r="P12" s="72">
        <f t="shared" si="6"/>
        <v>160460245</v>
      </c>
      <c r="Q12" s="68">
        <f t="shared" si="7"/>
        <v>98.319472694452642</v>
      </c>
      <c r="R12" s="68">
        <f t="shared" si="8"/>
        <v>1.68052730554735</v>
      </c>
    </row>
    <row r="13" spans="1:18" s="75" customFormat="1">
      <c r="A13" s="75" t="s">
        <v>155</v>
      </c>
      <c r="B13" s="76">
        <v>11919264394</v>
      </c>
      <c r="C13" s="76">
        <v>11269067905</v>
      </c>
      <c r="D13" s="76">
        <f t="shared" si="0"/>
        <v>650196489</v>
      </c>
      <c r="E13" s="77">
        <f t="shared" si="1"/>
        <v>94.544994829317659</v>
      </c>
      <c r="F13" s="78">
        <f t="shared" si="2"/>
        <v>5.4550051706823481</v>
      </c>
      <c r="H13" s="79">
        <v>278890940</v>
      </c>
      <c r="I13" s="79">
        <v>278890940</v>
      </c>
      <c r="J13" s="80">
        <f t="shared" si="9"/>
        <v>0</v>
      </c>
      <c r="K13" s="77">
        <f t="shared" si="4"/>
        <v>100</v>
      </c>
      <c r="L13" s="77">
        <f t="shared" si="5"/>
        <v>0</v>
      </c>
      <c r="N13" s="81">
        <f t="shared" si="6"/>
        <v>12198155334</v>
      </c>
      <c r="O13" s="81">
        <f t="shared" si="6"/>
        <v>11547958845</v>
      </c>
      <c r="P13" s="81">
        <f t="shared" si="6"/>
        <v>650196489</v>
      </c>
      <c r="Q13" s="77">
        <f t="shared" si="7"/>
        <v>94.669714631459868</v>
      </c>
      <c r="R13" s="77">
        <f t="shared" si="8"/>
        <v>5.3302853685401343</v>
      </c>
    </row>
    <row r="14" spans="1:18">
      <c r="A14" s="63" t="s">
        <v>156</v>
      </c>
      <c r="B14" s="66">
        <v>11342578333</v>
      </c>
      <c r="C14" s="66">
        <v>10405929865</v>
      </c>
      <c r="D14" s="66">
        <f t="shared" si="0"/>
        <v>936648468</v>
      </c>
      <c r="E14" s="68">
        <f t="shared" si="1"/>
        <v>91.742190880225863</v>
      </c>
      <c r="F14" s="67">
        <f t="shared" si="2"/>
        <v>8.2578091197741426</v>
      </c>
      <c r="H14" s="67">
        <v>199678351</v>
      </c>
      <c r="I14" s="74">
        <v>196088402</v>
      </c>
      <c r="J14" s="71">
        <f t="shared" si="9"/>
        <v>3589949</v>
      </c>
      <c r="K14" s="68">
        <f t="shared" si="4"/>
        <v>98.202134091141417</v>
      </c>
      <c r="L14" s="68">
        <f t="shared" si="5"/>
        <v>1.7978659088585924</v>
      </c>
      <c r="N14" s="72">
        <f>+B14+H14</f>
        <v>11542256684</v>
      </c>
      <c r="O14" s="72">
        <f>+C14+I14</f>
        <v>10602018267</v>
      </c>
      <c r="P14" s="72">
        <f t="shared" si="6"/>
        <v>940238417</v>
      </c>
      <c r="Q14" s="68">
        <f t="shared" si="7"/>
        <v>91.853946392447085</v>
      </c>
      <c r="R14" s="68">
        <f t="shared" si="8"/>
        <v>8.1460536075529202</v>
      </c>
    </row>
    <row r="15" spans="1:18">
      <c r="A15" s="63" t="s">
        <v>157</v>
      </c>
      <c r="B15" s="66">
        <v>9272367065</v>
      </c>
      <c r="C15" s="66">
        <v>8595961975</v>
      </c>
      <c r="D15" s="66">
        <f t="shared" si="0"/>
        <v>676405090</v>
      </c>
      <c r="E15" s="68">
        <f t="shared" si="1"/>
        <v>92.70515192875402</v>
      </c>
      <c r="F15" s="67">
        <f t="shared" si="2"/>
        <v>7.2948480712459798</v>
      </c>
      <c r="H15" s="74">
        <v>115077565</v>
      </c>
      <c r="I15" s="74">
        <v>115077565</v>
      </c>
      <c r="J15" s="71">
        <f t="shared" si="9"/>
        <v>0</v>
      </c>
      <c r="K15" s="68">
        <f t="shared" si="4"/>
        <v>100</v>
      </c>
      <c r="L15" s="68">
        <f t="shared" si="5"/>
        <v>0</v>
      </c>
      <c r="N15" s="72">
        <f t="shared" si="6"/>
        <v>9387444630</v>
      </c>
      <c r="O15" s="72">
        <f t="shared" si="6"/>
        <v>8711039540</v>
      </c>
      <c r="P15" s="72">
        <f t="shared" si="6"/>
        <v>676405090</v>
      </c>
      <c r="Q15" s="68">
        <f t="shared" si="7"/>
        <v>92.794577047747666</v>
      </c>
      <c r="R15" s="68">
        <f t="shared" si="8"/>
        <v>7.2054229522523423</v>
      </c>
    </row>
    <row r="16" spans="1:18">
      <c r="A16" s="63" t="s">
        <v>158</v>
      </c>
      <c r="B16" s="66">
        <f>18579612350-5441359757</f>
        <v>13138252593</v>
      </c>
      <c r="C16" s="66">
        <v>12985323250</v>
      </c>
      <c r="D16" s="66">
        <f t="shared" si="0"/>
        <v>152929343</v>
      </c>
      <c r="E16" s="68">
        <f t="shared" si="1"/>
        <v>98.83599936964616</v>
      </c>
      <c r="F16" s="67">
        <f t="shared" si="2"/>
        <v>1.1640006303538422</v>
      </c>
      <c r="H16" s="82">
        <v>19834885</v>
      </c>
      <c r="I16" s="74">
        <v>19834885</v>
      </c>
      <c r="J16" s="71">
        <f t="shared" si="9"/>
        <v>0</v>
      </c>
      <c r="K16" s="68">
        <f t="shared" si="4"/>
        <v>100</v>
      </c>
      <c r="L16" s="68">
        <f t="shared" si="5"/>
        <v>0</v>
      </c>
      <c r="N16" s="72">
        <f t="shared" si="6"/>
        <v>13158087478</v>
      </c>
      <c r="O16" s="72">
        <f t="shared" si="6"/>
        <v>13005158135</v>
      </c>
      <c r="P16" s="72">
        <f>+D16+J16</f>
        <v>152929343</v>
      </c>
      <c r="Q16" s="68">
        <f t="shared" si="7"/>
        <v>98.837754018160368</v>
      </c>
      <c r="R16" s="68">
        <f t="shared" si="8"/>
        <v>1.1622459818396413</v>
      </c>
    </row>
    <row r="17" spans="1:19">
      <c r="H17" s="83"/>
      <c r="I17" s="83"/>
    </row>
    <row r="18" spans="1:19">
      <c r="H18" s="83"/>
      <c r="I18" s="83"/>
    </row>
    <row r="19" spans="1:19" s="65" customFormat="1">
      <c r="D19" s="84" t="s">
        <v>159</v>
      </c>
      <c r="H19" s="74">
        <f>SUM(H5:H18)</f>
        <v>15565861996</v>
      </c>
      <c r="I19" s="74">
        <f>SUM(I5:I18)</f>
        <v>13869971042</v>
      </c>
      <c r="J19" s="84">
        <f>SUM(J5:J12)</f>
        <v>1692301005</v>
      </c>
      <c r="N19" s="84">
        <f>SUM(N5:N12)</f>
        <v>65381028597</v>
      </c>
      <c r="O19" s="84">
        <f>SUM(O5:O12)</f>
        <v>60358665211</v>
      </c>
      <c r="P19" s="84">
        <f>SUM(P5:P12)</f>
        <v>5022363386</v>
      </c>
      <c r="Q19" s="85">
        <f>+(O19/N19)*100</f>
        <v>92.318316958643791</v>
      </c>
      <c r="R19" s="85">
        <f t="shared" ref="R19" si="10">+(P19/N19)*100</f>
        <v>7.6816830413562052</v>
      </c>
      <c r="S19" s="65" t="s">
        <v>160</v>
      </c>
    </row>
    <row r="21" spans="1:19" ht="21">
      <c r="A21" s="63" t="s">
        <v>161</v>
      </c>
      <c r="H21" s="86"/>
      <c r="I21" s="86"/>
    </row>
    <row r="22" spans="1:19">
      <c r="A22" s="63" t="s">
        <v>162</v>
      </c>
    </row>
    <row r="23" spans="1:19">
      <c r="N23" s="72"/>
      <c r="P23" s="63">
        <v>0</v>
      </c>
    </row>
    <row r="24" spans="1:19">
      <c r="A24" s="63" t="s">
        <v>163</v>
      </c>
    </row>
    <row r="25" spans="1:19">
      <c r="A25" s="87" t="s">
        <v>164</v>
      </c>
      <c r="P25" s="72">
        <f>+P23/N19</f>
        <v>0</v>
      </c>
    </row>
    <row r="27" spans="1:19">
      <c r="A27" s="63" t="s">
        <v>165</v>
      </c>
      <c r="H27" s="63">
        <v>9548208141</v>
      </c>
    </row>
    <row r="28" spans="1:19" ht="21">
      <c r="M28" s="88">
        <v>14952380255</v>
      </c>
    </row>
    <row r="29" spans="1:19">
      <c r="M29" s="72">
        <f>SUM(H5:H12)</f>
        <v>14952380255</v>
      </c>
    </row>
    <row r="30" spans="1:19">
      <c r="D30" s="82">
        <v>1070115347</v>
      </c>
      <c r="E30" s="82"/>
      <c r="M30" s="72">
        <f>+M28-M29</f>
        <v>0</v>
      </c>
    </row>
    <row r="31" spans="1:19">
      <c r="D31" s="82">
        <v>880755769</v>
      </c>
      <c r="I31" s="63" t="s">
        <v>166</v>
      </c>
      <c r="M31" s="63">
        <v>86340916</v>
      </c>
    </row>
    <row r="32" spans="1:19">
      <c r="D32" s="82">
        <v>78458267</v>
      </c>
      <c r="H32" s="72">
        <f>+I32+J32</f>
        <v>1367317689</v>
      </c>
      <c r="I32" s="66">
        <v>838041368</v>
      </c>
      <c r="J32" s="71">
        <v>529276321</v>
      </c>
      <c r="K32" s="68">
        <f>+(I32/H32)*100</f>
        <v>61.290903697216784</v>
      </c>
      <c r="L32" s="68">
        <f>+(J32/H32)*100</f>
        <v>38.709096302783223</v>
      </c>
      <c r="M32" s="67">
        <f>+M31+I10</f>
        <v>1005098600</v>
      </c>
      <c r="N32" s="63" t="s">
        <v>167</v>
      </c>
      <c r="O32" s="67"/>
    </row>
    <row r="33" spans="4:14">
      <c r="D33" s="82">
        <v>307346538</v>
      </c>
      <c r="H33" s="72">
        <f t="shared" ref="H33:H35" si="11">+I33+J33</f>
        <v>4570718374</v>
      </c>
      <c r="I33" s="66">
        <v>4536265690</v>
      </c>
      <c r="J33" s="71">
        <v>34452684</v>
      </c>
      <c r="K33" s="68">
        <f t="shared" ref="K33:K35" si="12">+(I33/H33)*100</f>
        <v>99.24623043511103</v>
      </c>
      <c r="L33" s="68">
        <f t="shared" ref="L33:L35" si="13">+(J33/H33)*100</f>
        <v>0.75376956488896996</v>
      </c>
      <c r="N33" s="63" t="s">
        <v>166</v>
      </c>
    </row>
    <row r="34" spans="4:14">
      <c r="H34" s="72">
        <f t="shared" si="11"/>
        <v>4106935086</v>
      </c>
      <c r="I34" s="66">
        <v>3340630985</v>
      </c>
      <c r="J34" s="71">
        <v>766304101</v>
      </c>
      <c r="K34" s="68">
        <f t="shared" si="12"/>
        <v>81.34121711316476</v>
      </c>
      <c r="L34" s="68">
        <f t="shared" si="13"/>
        <v>18.658782886835237</v>
      </c>
    </row>
    <row r="35" spans="4:14">
      <c r="H35" s="72">
        <f t="shared" si="11"/>
        <v>2072252958</v>
      </c>
      <c r="I35" s="66">
        <v>1796325975</v>
      </c>
      <c r="J35" s="71">
        <v>275926983</v>
      </c>
      <c r="K35" s="68">
        <f t="shared" si="12"/>
        <v>86.684686252478258</v>
      </c>
      <c r="L35" s="68">
        <f t="shared" si="13"/>
        <v>13.315313747521746</v>
      </c>
    </row>
    <row r="36" spans="4:14">
      <c r="H36" s="78">
        <f>+I36+J36</f>
        <v>1070115347</v>
      </c>
      <c r="I36" s="76">
        <v>1070111850</v>
      </c>
      <c r="J36" s="76">
        <v>3497</v>
      </c>
      <c r="K36" s="77">
        <f>+(I36/H36)*100</f>
        <v>99.999673212798058</v>
      </c>
      <c r="L36" s="77">
        <f>+(J36/H36)*100</f>
        <v>3.2678720194076428E-4</v>
      </c>
    </row>
    <row r="37" spans="4:14">
      <c r="H37" s="78">
        <f t="shared" ref="H37:H39" si="14">+I37+J37</f>
        <v>1005098600</v>
      </c>
      <c r="I37" s="76">
        <v>918757684</v>
      </c>
      <c r="J37" s="76">
        <v>86340916</v>
      </c>
      <c r="K37" s="77">
        <f t="shared" ref="K37:K39" si="15">+(I37/H37)*100</f>
        <v>91.409706868559965</v>
      </c>
      <c r="L37" s="77">
        <f>+(J37/H37)*100</f>
        <v>8.5902931314400401</v>
      </c>
    </row>
    <row r="38" spans="4:14">
      <c r="H38" s="78">
        <f t="shared" si="14"/>
        <v>551539270</v>
      </c>
      <c r="I38" s="76">
        <v>484337303</v>
      </c>
      <c r="J38" s="76">
        <v>67201967</v>
      </c>
      <c r="K38" s="77">
        <f t="shared" si="15"/>
        <v>87.81556080313193</v>
      </c>
      <c r="L38" s="77">
        <f>+(J38/H38)*100</f>
        <v>12.184439196868068</v>
      </c>
    </row>
    <row r="39" spans="4:14">
      <c r="H39" s="78">
        <f t="shared" si="14"/>
        <v>342810362</v>
      </c>
      <c r="I39" s="76">
        <v>275608395</v>
      </c>
      <c r="J39" s="76">
        <v>67201967</v>
      </c>
      <c r="K39" s="77">
        <f t="shared" si="15"/>
        <v>80.396751542766964</v>
      </c>
      <c r="L39" s="77">
        <f>+(J39/H39)*100</f>
        <v>19.60324845723304</v>
      </c>
    </row>
    <row r="42" spans="4:14">
      <c r="H42" s="63" t="s">
        <v>168</v>
      </c>
      <c r="N42" s="72">
        <f>SUM(J5:J8)</f>
        <v>1605960089</v>
      </c>
    </row>
    <row r="43" spans="4:14" ht="14.25">
      <c r="H43" s="89">
        <v>1692301004.5</v>
      </c>
      <c r="N43" s="72">
        <f>+H43-N42</f>
        <v>86340915.5</v>
      </c>
    </row>
    <row r="46" spans="4:14" ht="14.25">
      <c r="H46" s="90">
        <v>11542256684</v>
      </c>
      <c r="I46" s="90">
        <v>10602018267</v>
      </c>
    </row>
    <row r="47" spans="4:14">
      <c r="H47" s="72"/>
      <c r="I47" s="72"/>
    </row>
    <row r="48" spans="4:14" ht="21">
      <c r="H48" s="91">
        <v>11542256684</v>
      </c>
      <c r="I48" s="91">
        <v>10602018267</v>
      </c>
    </row>
    <row r="49" spans="8:11">
      <c r="I49" s="72"/>
    </row>
    <row r="50" spans="8:11">
      <c r="H50" s="72">
        <f>+H48-N14</f>
        <v>0</v>
      </c>
      <c r="I50" s="72">
        <f>+I14-O14</f>
        <v>-10405929865</v>
      </c>
    </row>
    <row r="52" spans="8:11">
      <c r="H52" s="67">
        <f>+H48-B14</f>
        <v>199678351</v>
      </c>
      <c r="I52" s="67">
        <f>+I48-C14</f>
        <v>196088402</v>
      </c>
    </row>
    <row r="55" spans="8:11" ht="14.25">
      <c r="H55" s="90">
        <v>13284252350</v>
      </c>
      <c r="I55" s="90">
        <v>13005158135</v>
      </c>
    </row>
    <row r="57" spans="8:11" ht="21">
      <c r="H57" s="86">
        <v>13284252350</v>
      </c>
      <c r="I57" s="86">
        <v>13005158135</v>
      </c>
      <c r="J57" s="86">
        <v>13284252350</v>
      </c>
      <c r="K57" s="86">
        <v>13005158135</v>
      </c>
    </row>
    <row r="59" spans="8:11">
      <c r="H59" s="92">
        <f>+N16-H57</f>
        <v>-126164872</v>
      </c>
      <c r="I59" s="72">
        <f>+I57-O16</f>
        <v>0</v>
      </c>
    </row>
    <row r="62" spans="8:11">
      <c r="H62" s="63">
        <v>5441359757</v>
      </c>
    </row>
  </sheetData>
  <mergeCells count="3">
    <mergeCell ref="B3:F3"/>
    <mergeCell ref="H3:L3"/>
    <mergeCell ref="N3:R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GFI- 01 Ejec Presupuestal 2017</vt:lpstr>
      <vt:lpstr>GFI-02 Ingresos Propios 2017</vt:lpstr>
      <vt:lpstr>GFI-03 Giros_Efectivos 2017</vt:lpstr>
      <vt:lpstr>GFI- 04 Mod Presupuestal 2017</vt:lpstr>
      <vt:lpstr>GFI- 05 PAC No Ejecutado mens </vt:lpstr>
      <vt:lpstr>GFI- 05 PAC NO ejecutado Trim</vt:lpstr>
      <vt:lpstr>GFI- 06 Ejecución Reservas</vt:lpstr>
      <vt:lpstr>GFI-IDID Gest Presupuestal</vt:lpstr>
      <vt:lpstr>PAC 2017 (2)</vt:lpstr>
      <vt:lpstr>'GFI- 05 PAC No Ejecutado mens '!Área_de_impresión</vt:lpstr>
      <vt:lpstr>'GFI- 05 PAC NO ejecutado Trim'!Área_de_impresión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JOSALA</dc:creator>
  <cp:lastModifiedBy>NATLOP</cp:lastModifiedBy>
  <dcterms:created xsi:type="dcterms:W3CDTF">2017-04-17T22:31:16Z</dcterms:created>
  <dcterms:modified xsi:type="dcterms:W3CDTF">2018-03-13T15:57:35Z</dcterms:modified>
</cp:coreProperties>
</file>