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TLOP\Desktop\INDICADORES\CIERRE 2017\Comunicaciones\"/>
    </mc:Choice>
  </mc:AlternateContent>
  <bookViews>
    <workbookView xWindow="0" yWindow="0" windowWidth="24210" windowHeight="9810"/>
  </bookViews>
  <sheets>
    <sheet name="GCO-01_Eventos_Cubiertos 2017" sheetId="12" r:id="rId1"/>
    <sheet name="GCO-02_Producción_Piezas_2017" sheetId="4" r:id="rId2"/>
    <sheet name="GCO-04_Contenidos_WEB_2017" sheetId="8" r:id="rId3"/>
    <sheet name="GCO-05_Seguidores_Internet_2017" sheetId="10" r:id="rId4"/>
    <sheet name="GCO-06Noticias_piezas_publ_2017" sheetId="6" r:id="rId5"/>
  </sheets>
  <definedNames>
    <definedName name="_xlnm.Print_Area" localSheetId="2">'GCO-04_Contenidos_WEB_2017'!$A$1:$Q$36</definedName>
    <definedName name="_xlnm.Print_Area" localSheetId="3">'GCO-05_Seguidores_Internet_2017'!$A$1:$Q$37</definedName>
  </definedNames>
  <calcPr calcId="162913"/>
</workbook>
</file>

<file path=xl/calcChain.xml><?xml version="1.0" encoding="utf-8"?>
<calcChain xmlns="http://schemas.openxmlformats.org/spreadsheetml/2006/main">
  <c r="P28" i="6" l="1"/>
  <c r="M28" i="6"/>
  <c r="P25" i="6"/>
  <c r="P22" i="6"/>
  <c r="N27" i="6"/>
  <c r="N26" i="6"/>
  <c r="N24" i="6"/>
  <c r="N23" i="6"/>
  <c r="N21" i="6"/>
  <c r="N20" i="6"/>
  <c r="G28" i="6"/>
  <c r="F28" i="6"/>
  <c r="E28" i="6"/>
  <c r="D28" i="6"/>
  <c r="C28" i="6"/>
  <c r="B28" i="6"/>
  <c r="G25" i="6"/>
  <c r="F25" i="6"/>
  <c r="E25" i="6"/>
  <c r="D25" i="6"/>
  <c r="C25" i="6"/>
  <c r="B25" i="6"/>
  <c r="G22" i="6"/>
  <c r="F22" i="6"/>
  <c r="E22" i="6"/>
  <c r="D22" i="6"/>
  <c r="C22" i="6"/>
  <c r="B22" i="6"/>
  <c r="I23" i="10"/>
  <c r="I22" i="10"/>
  <c r="D22" i="10"/>
  <c r="E23" i="10" s="1"/>
  <c r="P25" i="10"/>
  <c r="P24" i="10"/>
  <c r="P21" i="10"/>
  <c r="P20" i="10"/>
  <c r="P24" i="8"/>
  <c r="P22" i="8"/>
  <c r="P21" i="8"/>
  <c r="P20" i="8"/>
  <c r="O23" i="8"/>
  <c r="O24" i="8"/>
  <c r="O22" i="8"/>
  <c r="O21" i="8"/>
  <c r="O20" i="8"/>
  <c r="C23" i="8"/>
  <c r="D23" i="8"/>
  <c r="E23" i="8"/>
  <c r="F23" i="8"/>
  <c r="G23" i="8"/>
  <c r="H23" i="8"/>
  <c r="I23" i="8"/>
  <c r="P23" i="4"/>
  <c r="P21" i="4"/>
  <c r="P22" i="4" s="1"/>
  <c r="P20" i="4"/>
  <c r="O22" i="4"/>
  <c r="O23" i="4"/>
  <c r="O21" i="4"/>
  <c r="O20" i="4"/>
  <c r="D22" i="4"/>
  <c r="E22" i="4"/>
  <c r="F22" i="4"/>
  <c r="G22" i="4"/>
  <c r="H22" i="4"/>
  <c r="I22" i="4"/>
  <c r="J22" i="4"/>
  <c r="K22" i="4"/>
  <c r="L22" i="4"/>
  <c r="M22" i="4"/>
  <c r="N22" i="4"/>
  <c r="C22" i="4"/>
  <c r="O23" i="12"/>
  <c r="O21" i="12"/>
  <c r="O20" i="12"/>
  <c r="O22" i="12" s="1"/>
  <c r="L22" i="12"/>
  <c r="K22" i="12"/>
  <c r="J22" i="12"/>
  <c r="I22" i="12"/>
  <c r="H22" i="12"/>
  <c r="G22" i="12"/>
  <c r="F22" i="12"/>
  <c r="E22" i="12"/>
  <c r="D22" i="12"/>
  <c r="C22" i="12"/>
  <c r="B22" i="12"/>
  <c r="E22" i="10" l="1"/>
  <c r="F23" i="10" l="1"/>
  <c r="F22" i="10" l="1"/>
  <c r="G23" i="10" l="1"/>
  <c r="G22" i="10" l="1"/>
  <c r="H23" i="10" l="1"/>
  <c r="H22" i="10" l="1"/>
  <c r="P22" i="10" s="1"/>
  <c r="P23" i="10"/>
  <c r="I28" i="6" l="1"/>
  <c r="J28" i="6"/>
  <c r="K28" i="6"/>
  <c r="L28" i="6"/>
  <c r="H28" i="6"/>
  <c r="I26" i="6"/>
  <c r="J26" i="6"/>
  <c r="K26" i="6"/>
  <c r="L26" i="6"/>
  <c r="M26" i="6"/>
  <c r="I27" i="6"/>
  <c r="J27" i="6"/>
  <c r="K27" i="6"/>
  <c r="L27" i="6"/>
  <c r="M27" i="6"/>
  <c r="H27" i="6"/>
  <c r="H26" i="6"/>
  <c r="M25" i="6"/>
  <c r="L25" i="6"/>
  <c r="K25" i="6"/>
  <c r="J25" i="6"/>
  <c r="I25" i="6"/>
  <c r="H25" i="6"/>
  <c r="M22" i="6"/>
  <c r="L22" i="6"/>
  <c r="K22" i="6"/>
  <c r="J22" i="6"/>
  <c r="I22" i="6"/>
  <c r="H22" i="6"/>
  <c r="O23" i="10"/>
  <c r="N23" i="10"/>
  <c r="M23" i="10"/>
  <c r="L23" i="10"/>
  <c r="K23" i="10"/>
  <c r="N23" i="8"/>
  <c r="M23" i="8"/>
  <c r="L23" i="8"/>
  <c r="K23" i="8"/>
  <c r="J23" i="8"/>
  <c r="P20" i="6" l="1"/>
  <c r="P26" i="6" l="1"/>
  <c r="P27" i="6"/>
  <c r="P24" i="6"/>
  <c r="P23" i="6"/>
  <c r="P21" i="6"/>
  <c r="S21" i="8" l="1"/>
</calcChain>
</file>

<file path=xl/sharedStrings.xml><?xml version="1.0" encoding="utf-8"?>
<sst xmlns="http://schemas.openxmlformats.org/spreadsheetml/2006/main" count="381" uniqueCount="170">
  <si>
    <t>CONTROL, EVALUACIÓN Y SEGUIMIENTO</t>
  </si>
  <si>
    <t>Código: 2EM-CES-F-04</t>
  </si>
  <si>
    <t>HOJA DE VIDA DEL INDICADOR</t>
  </si>
  <si>
    <t>Versión: 1</t>
  </si>
  <si>
    <t>DEFINICIÓN DEL INDICADOR</t>
  </si>
  <si>
    <t>Nombre del Indicador</t>
  </si>
  <si>
    <t>Tipo de indicador</t>
  </si>
  <si>
    <t>EFICACIA</t>
  </si>
  <si>
    <t>Proyecto Asociado</t>
  </si>
  <si>
    <t>794. Gestión de la divulgación, difusión y las comunicaciones en el Instituto Distrital de las Artes</t>
  </si>
  <si>
    <t>Proceso Asociado</t>
  </si>
  <si>
    <t>Gestión Comunicaciones</t>
  </si>
  <si>
    <t>Objetivo del indicador</t>
  </si>
  <si>
    <t>Unidad de medida</t>
  </si>
  <si>
    <t>POR CIENTO</t>
  </si>
  <si>
    <t>Fórmula para su Cálculo</t>
  </si>
  <si>
    <t>* Total de eventos cubiertos / Total de eventos realizados</t>
  </si>
  <si>
    <t>Periodicidad / Fechas de medición</t>
  </si>
  <si>
    <t>TRIMESTRAL</t>
  </si>
  <si>
    <t>Fuente de los datos</t>
  </si>
  <si>
    <t>Informes del área</t>
  </si>
  <si>
    <t>Meta</t>
  </si>
  <si>
    <t>Cubrimiento del 100 % de eventos realizados por el IDARTES</t>
  </si>
  <si>
    <t>Variables del Producto</t>
  </si>
  <si>
    <t>Producto del Indicador</t>
  </si>
  <si>
    <t>Porcentaje de Avance de las metas del Plan de Desarrollo</t>
  </si>
  <si>
    <t>Responsable del indicador (Nombre y cargo)</t>
  </si>
  <si>
    <t>Diligenció  (Nombre y Cargo)</t>
  </si>
  <si>
    <t>Auxiliar Administrativo</t>
  </si>
  <si>
    <t>SEGUIMIENTO AL INDICADOR</t>
  </si>
  <si>
    <t>PROYECTO</t>
  </si>
  <si>
    <t>ENERO</t>
  </si>
  <si>
    <t>FEBRERO</t>
  </si>
  <si>
    <t>MARZO</t>
  </si>
  <si>
    <t>ABRIL</t>
  </si>
  <si>
    <t>MAYO</t>
  </si>
  <si>
    <t>JULIO</t>
  </si>
  <si>
    <t>AGOSTO</t>
  </si>
  <si>
    <t>TOTAL</t>
  </si>
  <si>
    <t>Total de Eventos Realizados</t>
  </si>
  <si>
    <t>Total de Eventos Cubiertos</t>
  </si>
  <si>
    <t>ANÁLISIS DE DATOS</t>
  </si>
  <si>
    <t>ACCIÓN DE MEJORAMIENTO</t>
  </si>
  <si>
    <t>Acción Correctiva</t>
  </si>
  <si>
    <t>Acción Preventiva</t>
  </si>
  <si>
    <t>Oportunidad de Mejora</t>
  </si>
  <si>
    <t>X</t>
  </si>
  <si>
    <t>No requiere acción</t>
  </si>
  <si>
    <t>No. De la Acción</t>
  </si>
  <si>
    <t>Responsable del seguimiento y análisis del indicador</t>
  </si>
  <si>
    <t>Fecha de Corte</t>
  </si>
  <si>
    <t>Fecha Diligenciamiento</t>
  </si>
  <si>
    <t>Código Indicador</t>
  </si>
  <si>
    <t>2AP-GCO-IND-01</t>
  </si>
  <si>
    <t>Fecha: 17/11/2016</t>
  </si>
  <si>
    <t>Porcentaje de eventos cubiertos respectos a los eventos realizados por el Idartes</t>
  </si>
  <si>
    <t>Hacer seguimiento a la gestión de comunicaciones en Redes Sociales</t>
  </si>
  <si>
    <t>SEMESTRAL</t>
  </si>
  <si>
    <t>Olga Piedad Orjuela R.</t>
  </si>
  <si>
    <t>JUNIO</t>
  </si>
  <si>
    <t>PORCENTAJE DE EVENTOS CUBIERTOS</t>
  </si>
  <si>
    <t>Total de Eventos Cubiertos vigencia anterior</t>
  </si>
  <si>
    <t xml:space="preserve"> </t>
  </si>
  <si>
    <t>Hacer seguimiento a la eficacia del proceso de producción de piezas de comunicación</t>
  </si>
  <si>
    <t>*Total piezas de comunicación aprobadas y producidas /  Total piezas de comunicación solicitadas</t>
  </si>
  <si>
    <t>aprobar y producir el  100% de las piezas de comunicación solicitadas</t>
  </si>
  <si>
    <t>*Total piezas de comunicación solicitadas
*Total piezas de comunicación aprobadas y producidas</t>
  </si>
  <si>
    <t>Piezas de comunicación</t>
  </si>
  <si>
    <t>AÑO</t>
  </si>
  <si>
    <t>Variable</t>
  </si>
  <si>
    <t>Ene.</t>
  </si>
  <si>
    <t>Feb.</t>
  </si>
  <si>
    <t>Mar.</t>
  </si>
  <si>
    <t>Abr.</t>
  </si>
  <si>
    <t>May.</t>
  </si>
  <si>
    <t>Jun.</t>
  </si>
  <si>
    <t>Jul.</t>
  </si>
  <si>
    <t>Ago.</t>
  </si>
  <si>
    <t>Sept.</t>
  </si>
  <si>
    <t>Oct.</t>
  </si>
  <si>
    <t>Nov.</t>
  </si>
  <si>
    <t>Dic.</t>
  </si>
  <si>
    <t>PROMEDIO</t>
  </si>
  <si>
    <t>Total piezas solicitadas</t>
  </si>
  <si>
    <t>Total piezas producidas</t>
  </si>
  <si>
    <t>Porcentaje de piezas producidas</t>
  </si>
  <si>
    <t>2AP-GCO-IND-02</t>
  </si>
  <si>
    <t>Eficacia del proceso de producción de piezas de comunicación</t>
  </si>
  <si>
    <t>* Formatos de solicitud de medios de comunicación y de las propuestas de diseño</t>
  </si>
  <si>
    <t>Total piezas producidas en vigencia anterior</t>
  </si>
  <si>
    <t>Avance Meta de cada proyecto en la vigencia</t>
  </si>
  <si>
    <t>*  Total boletines internos publicados en el período evaluado / Total boletines internos diseñados</t>
  </si>
  <si>
    <t>Informe interno de boletines</t>
  </si>
  <si>
    <t>Publicar el 100 % de los boletines diseñados</t>
  </si>
  <si>
    <t>* Total boletines internos diseñados
* Total boletines internos publicados en el período evaluado</t>
  </si>
  <si>
    <t>Boletines internos de prensa publicados</t>
  </si>
  <si>
    <t>VARIABLE</t>
  </si>
  <si>
    <t>….</t>
  </si>
  <si>
    <t>2AP-GCO-IND-03</t>
  </si>
  <si>
    <t>Eficacia del proceso de noticias y piezas internas de prensa</t>
  </si>
  <si>
    <t>Hacer seguimiento  a la eficacia del proceso de emisión de noticias y piezas internas de prensa</t>
  </si>
  <si>
    <t>No. de Requerimiento de noticias</t>
  </si>
  <si>
    <t>Noticias  Publicadas Internas /Intranet</t>
  </si>
  <si>
    <t>Porcentaje de Noticias Publicadas</t>
  </si>
  <si>
    <t>No. de Requerimiento de piezas internas</t>
  </si>
  <si>
    <t>Piezas diseñadas internas</t>
  </si>
  <si>
    <t>Porcentaje de Piezas Publicadas</t>
  </si>
  <si>
    <t>Total requerimientos noticias y piezas</t>
  </si>
  <si>
    <t>Total noticias y piezas publicadas</t>
  </si>
  <si>
    <t>Porcentaje de Noticias y Piezas Publicadas</t>
  </si>
  <si>
    <t>* Total de contenidos de la página web publicados en el período evaluado / Total contenidos de la página web con oficio de solicitud, correo electrónico de solicitud y/o formato de comunicaciones de solicitud</t>
  </si>
  <si>
    <t>Correos electrónicos de solicitud, con los oficios de solicitud, con los formatos de comunicaciones de solicitud y con los correos de notificación de no aprobación, informe de contenidos publicados</t>
  </si>
  <si>
    <t>publicar el 100% de los contenidos solicitados y aprobados</t>
  </si>
  <si>
    <t>Contenidos publicados en los portales WEB</t>
  </si>
  <si>
    <t>% Promedio</t>
  </si>
  <si>
    <t>Contenidos declinados o no aprobados</t>
  </si>
  <si>
    <t>Porcentaje de contenidos publicados</t>
  </si>
  <si>
    <t>2AP-GCO-IND-04</t>
  </si>
  <si>
    <t>Eficacia del proceso de producción de actualización de contenidos de portales web</t>
  </si>
  <si>
    <t>Hacer seguimiento  a la eficacia del proceso de actualización de contenidos de portales web</t>
  </si>
  <si>
    <t>Contenidos solicitados para la página WEB</t>
  </si>
  <si>
    <t>Contenidos publicados en la página WEB</t>
  </si>
  <si>
    <t>Contenidos publicados vigencia anterior</t>
  </si>
  <si>
    <t>Variación del  Número de seguidores al portal de la Internet</t>
  </si>
  <si>
    <t>(Número de seguidores del portal de Internet en el mes de medición - Número de seguidores del portal de Internet en el mes inmediatamente anterior) /  Número de seguidores del portal de Internet en el mes inmediatamente anterior</t>
  </si>
  <si>
    <t>Reporte de mediciones que realiza el área de comunicaciones</t>
  </si>
  <si>
    <t>1.000.000 de seguidores en los portales de la Internet de la entidad</t>
  </si>
  <si>
    <t>* Número de usuarios y/o seguidores nuevos de la pagina WEB en el mes de medición
* Número total de usuarios y/o seguidores de la pagina WEB</t>
  </si>
  <si>
    <t>seguidores con información permanente y actualizada sobre la oferta artística del IDARTES</t>
  </si>
  <si>
    <t>Total</t>
  </si>
  <si>
    <t>Número Acumulado de seguidores</t>
  </si>
  <si>
    <t>Número de seguidores mes anterior</t>
  </si>
  <si>
    <t>Número de nuevos seguidores</t>
  </si>
  <si>
    <t>2AP-GCO-IND-05</t>
  </si>
  <si>
    <t>Fecha: 1711/2016</t>
  </si>
  <si>
    <t>998 - Fortalecimiento de la gestión institucional, comunicaciones  y servicio al ciudadano</t>
  </si>
  <si>
    <t>Hacer seguimiento al número de  personas que visitan mensualmente el portal de la Internet de la entidad</t>
  </si>
  <si>
    <t>Número de Visitantes</t>
  </si>
  <si>
    <t>Número de Visitantes mes anterior</t>
  </si>
  <si>
    <t>Número de seguidores vigencia anterior</t>
  </si>
  <si>
    <t>982 - Formación artística en la escuela y la ciudad.</t>
  </si>
  <si>
    <t>985 - Emprendimiento artístico y empleo del artista.</t>
  </si>
  <si>
    <t>993 - Experiencias artísticas para la primera infancia.</t>
  </si>
  <si>
    <t>996 - Integración entre el arte, la cultura científica, la tecnología y la ciudad</t>
  </si>
  <si>
    <t>999 - Gestión, aprovechamiento económico, sostenibilidad y mejoramiento de equipamientos culturales.</t>
  </si>
  <si>
    <t>1000 - Fomento a las prácticas artísticas en todas sus dimensiones.</t>
  </si>
  <si>
    <t>1010 - Construcción y sostenimiento de la infraestructura para las Artes</t>
  </si>
  <si>
    <t>1017 - Arte para la transformación social: Prácticas artísticas incluyentes, descentralizadas y al servicio de la comunidad</t>
  </si>
  <si>
    <t>000- Aplica a todos los Proyectos de Inversión</t>
  </si>
  <si>
    <t>PROM.</t>
  </si>
  <si>
    <t>Asesor de Comunicaciones</t>
  </si>
  <si>
    <t xml:space="preserve">* Total de eventos realizados
* Total de eventos cubiertos
</t>
  </si>
  <si>
    <t>Jul</t>
  </si>
  <si>
    <t>Agosto</t>
  </si>
  <si>
    <t xml:space="preserve">Nov. </t>
  </si>
  <si>
    <t>Agost.</t>
  </si>
  <si>
    <t xml:space="preserve">Dic. </t>
  </si>
  <si>
    <t>JUL.</t>
  </si>
  <si>
    <t>AGOST.</t>
  </si>
  <si>
    <t>SEPT.</t>
  </si>
  <si>
    <t>OCT.</t>
  </si>
  <si>
    <t>NOV.</t>
  </si>
  <si>
    <t>DIC.</t>
  </si>
  <si>
    <t xml:space="preserve">El periodo comprendido desde julio a diciembre de 2017 contempla el trabajo realizado por los periodistas Jorge Marciales, Eliana Osorio, Yinna Cárdenas, Luisa Montero y Litza Alarcón quienes se encargaron de realizar tanto la divulgación de los 764 eventos realizados en este tiempo, como el cubrimiento de los mismos en su totalidad; todos los eventos que han sido cuantificados en este formato fueron cubiertos al 100% por los periodistas de forma presencial, publicación de los eventos propios, coproducciones y/o arrendamientos, socialización a través de redes sociales. Los escenarios, programas y gerencias que contempladas en este reporte son: Equipamientos Culturales (Teatro Jorge Eliécer Gaitán y Teatro El Parque), Crea, Planetario, Tecnología, Literatura, Nidos, Parque para todos, Convocatorias, Poblaciones y sectores sociales, Artes Plásticas, Cinemateca, Música y Danza. 
</t>
  </si>
  <si>
    <t xml:space="preserve">Se mantuvo durante el segundo periodo julio a noviembre 2017 un aumento significativo de elaboración de piezas, sin embargo, con la implementación del formato de solicitud de comunicaciones se continuo trabajando en forma dinámica y eso ayudó con el cumplimiento de los tiempos y el manejo adecuado de los insumos.                                                                                                                              
En el año 2017, para cumplir con la producción de piezas en lo corrido del año, el área de comunicaciones requirió los servicios de siete diseñadores profesionales a partir del mes de febrero del presente año; la producción responde al 100% de la necesidad del Idartes.  </t>
  </si>
  <si>
    <t>Los eventos con mayor acogida por los públicos se desarrollan en el segundo semestre del año por lo que es la época donde se ve que hay mas publicaciones empezando en el mes de Julio con los festivales al parque, empezando con Rock al Parque, el mes de septiembre fue el mes con mayor cantidad de contenidos publicados, ya que fue el mes con mayor cantidad de eventos de gran envergadura incluyendo Eclipse al parque, Jazz al Parque y el Ciclo Rosa. El segundo mes con mayor cantidad de publicaciones realizadas fue Noviembre, que tuvo como acontecimientos estelares Danza en la Ciudad y Salsa al Parque. Diciembre cierra con una cantidad moderada de publicaciones en vista de que solo se realiza trabajo de prensa para el show “Travesía” en el marco de la Navidad más cerca de las estrellas de la Bogotá mejor para todos.</t>
  </si>
  <si>
    <t xml:space="preserve">Con el fin de centralizar la información y optimizar las comunicaciones digitales de la entidad. Durante el 2017 eliminamos y fusionamos algunas de las cuentas en las redes sociales de la entidad. Las páginas de fans en facebook de las gerencias fueron fusionadas con la página general del Instituto, así como las de programas tales como Cultura en común, Comisión Fílmica y Becma con páginas afines a su público. Esto, con el fin de hablar en el entorno digital como Idartes y no como unidades de gestión independientes. Lo anterior, modificó los valores totales de seguidores de redes sociales, generando una reducción en el indicador durante el 2017. Después de revisar la tabla de cifras con el seguimiento del año, actualizamos los valores de acuerdo a lo reportado en el primer semestre de 2017. Por otra parte, actualizamos también los valores del primer indicador, Número de Visitantes. Este, corresponde a las visitas totales de las red de portales de la entidad. lo que se había reportado anteriormente correspondía unicamente a la página general de la entidad. De ser necesario, tenemos los soportes para revisar y demostrar estas cifras y quedamos atentos a cualquier duda o sugerencia. </t>
  </si>
  <si>
    <t>Como primer análisis al comportamiento de Comunicarte durante el segundo semestre del año anterior, es clave decir que, de acuerdo con los indicadores planteados, se cumplió en un 100% con ellos.  Las solicitudes llegaron a través del formato de comunicaciones y por correo electrónico otras.  Es importante aclarar que hay solicitudes que llegan directamente de la Acaldía Mayor ya que responden a campañas de carácter distrital.  Dicho esto, informamos que en el segundo semestre se inició el conteo de la información que venía de afuera.  Antes estas solicitudes no eran sumadas; los indicadores estaban confusos y no era claro qué se debía reportar.  Fianlmente, entendimos que un porcentaje del tráfico generado venía de esa información; por eso se tuvo en cuenta.  El movimiento de publicación aumentó entre septiembre y noviembre, meses que tuvieron eventos y actividades de carácter institucional y distrital.  Para el mes de diciembre baja significativamente ya que es un mes con pocos ingresos por la desvinculación de personal; sumado a la poca realización de actividades.  Las piezas y noticias generadas son resultado, en una gran medida, por los requerimientos presentados en el comité interno de comunicaciones.</t>
  </si>
  <si>
    <t>Yinna Alexandra Muñoz Barbosa</t>
  </si>
  <si>
    <t>* Total solicitudes de nuevos contenidos en la página web con oficio de solicitud, correo electrónico de solicitud y/o formato de comunicaciones de solicitud
* Total de contenidos de la página web publicados en el período evaluado
* Total solicitudes declinadas o no aprobadas en el período evaluado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</si>
</sst>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quot; &quot;;&quot; (&quot;#,##0.00&quot;)&quot;;&quot; -&quot;00&quot; &quot;;@&quot; &quot;"/>
    <numFmt numFmtId="165" formatCode="[$$-240A]#,##0.00;[Red]&quot;(&quot;[$$-240A]#,##0.00&quot;)&quot;"/>
  </numFmts>
  <fonts count="21" x14ac:knownFonts="1">
    <font>
      <sz val="11"/>
      <color rgb="FF000000"/>
      <name val="Arial"/>
      <family val="2"/>
    </font>
    <font>
      <sz val="11"/>
      <color theme="1"/>
      <name val="Calibri"/>
      <family val="2"/>
      <scheme val="minor"/>
    </font>
    <font>
      <sz val="10"/>
      <color rgb="FF000000"/>
      <name val="Arial"/>
      <family val="2"/>
    </font>
    <font>
      <b/>
      <i/>
      <sz val="16"/>
      <color rgb="FF000000"/>
      <name val="Arial"/>
      <family val="2"/>
    </font>
    <font>
      <sz val="11"/>
      <color rgb="FF000000"/>
      <name val="Calibri"/>
      <family val="2"/>
    </font>
    <font>
      <b/>
      <sz val="10"/>
      <color rgb="FF000000"/>
      <name val="Arial"/>
      <family val="2"/>
    </font>
    <font>
      <b/>
      <i/>
      <u/>
      <sz val="11"/>
      <color rgb="FF000000"/>
      <name val="Arial"/>
      <family val="2"/>
    </font>
    <font>
      <b/>
      <sz val="14"/>
      <color rgb="FF000000"/>
      <name val="Arial"/>
      <family val="2"/>
    </font>
    <font>
      <sz val="14"/>
      <color rgb="FF000000"/>
      <name val="Arial"/>
      <family val="2"/>
    </font>
    <font>
      <b/>
      <sz val="11"/>
      <color rgb="FF000000"/>
      <name val="Arial"/>
      <family val="2"/>
    </font>
    <font>
      <sz val="12"/>
      <color rgb="FF000000"/>
      <name val="Arial"/>
      <family val="2"/>
    </font>
    <font>
      <sz val="10"/>
      <color rgb="FFFFFFFF"/>
      <name val="Arial"/>
      <family val="2"/>
    </font>
    <font>
      <sz val="11"/>
      <color rgb="FFFFFFFF"/>
      <name val="Arial"/>
      <family val="2"/>
    </font>
    <font>
      <sz val="11"/>
      <color theme="0"/>
      <name val="Arial"/>
      <family val="2"/>
    </font>
    <font>
      <sz val="11"/>
      <color rgb="FF000000"/>
      <name val="Arial"/>
      <family val="2"/>
    </font>
    <font>
      <b/>
      <sz val="11"/>
      <color rgb="FF000000"/>
      <name val="Arial"/>
      <family val="2"/>
    </font>
    <font>
      <b/>
      <sz val="11"/>
      <color rgb="FF000000"/>
      <name val="Arial"/>
      <family val="2"/>
      <charset val="1"/>
    </font>
    <font>
      <sz val="10"/>
      <color theme="1"/>
      <name val="Arial"/>
      <family val="2"/>
    </font>
    <font>
      <sz val="11"/>
      <name val="Arial"/>
      <family val="2"/>
    </font>
    <font>
      <b/>
      <sz val="10"/>
      <name val="Arial"/>
      <family val="2"/>
    </font>
    <font>
      <sz val="9"/>
      <color rgb="FF000000"/>
      <name val="Arial"/>
      <family val="2"/>
    </font>
  </fonts>
  <fills count="11">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99CCFF"/>
        <bgColor rgb="FF99CCFF"/>
      </patternFill>
    </fill>
    <fill>
      <patternFill patternType="solid">
        <fgColor rgb="FF83CAFF"/>
        <bgColor rgb="FF83CAFF"/>
      </patternFill>
    </fill>
    <fill>
      <patternFill patternType="solid">
        <fgColor rgb="FF93CDDD"/>
        <bgColor rgb="FF93CDDD"/>
      </patternFill>
    </fill>
    <fill>
      <patternFill patternType="solid">
        <fgColor theme="0"/>
        <bgColor rgb="FFFFFF00"/>
      </patternFill>
    </fill>
    <fill>
      <patternFill patternType="solid">
        <fgColor theme="0"/>
        <bgColor indexed="64"/>
      </patternFill>
    </fill>
    <fill>
      <patternFill patternType="solid">
        <fgColor theme="0"/>
        <bgColor rgb="FFF7CAAC"/>
      </patternFill>
    </fill>
    <fill>
      <patternFill patternType="solid">
        <fgColor rgb="FFFFFFFF"/>
        <bgColor rgb="FFFFFFCC"/>
      </patternFill>
    </fill>
  </fills>
  <borders count="1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164" fontId="2" fillId="0" borderId="0" applyBorder="0" applyProtection="0"/>
    <xf numFmtId="0" fontId="2" fillId="0" borderId="0" applyNumberFormat="0" applyBorder="0" applyProtection="0">
      <alignment horizontal="left"/>
    </xf>
    <xf numFmtId="0" fontId="3" fillId="0" borderId="0" applyNumberFormat="0" applyBorder="0" applyProtection="0">
      <alignment horizontal="center"/>
    </xf>
    <xf numFmtId="0" fontId="3" fillId="0" borderId="0" applyNumberFormat="0" applyBorder="0" applyProtection="0">
      <alignment horizontal="center" textRotation="90"/>
    </xf>
    <xf numFmtId="0" fontId="2" fillId="0" borderId="0" applyNumberFormat="0" applyBorder="0" applyProtection="0"/>
    <xf numFmtId="0" fontId="4" fillId="0" borderId="0" applyNumberFormat="0" applyBorder="0" applyProtection="0"/>
    <xf numFmtId="0" fontId="2" fillId="0" borderId="0" applyNumberFormat="0" applyBorder="0" applyProtection="0"/>
    <xf numFmtId="0" fontId="2" fillId="0" borderId="0" applyNumberFormat="0" applyBorder="0" applyProtection="0"/>
    <xf numFmtId="0" fontId="5" fillId="0" borderId="0" applyNumberFormat="0" applyBorder="0" applyProtection="0"/>
    <xf numFmtId="0" fontId="5" fillId="0" borderId="0" applyNumberFormat="0" applyBorder="0" applyProtection="0">
      <alignment horizontal="left"/>
    </xf>
    <xf numFmtId="0" fontId="2" fillId="0" borderId="0" applyNumberFormat="0" applyBorder="0" applyProtection="0"/>
    <xf numFmtId="9" fontId="2" fillId="0" borderId="0" applyBorder="0" applyProtection="0"/>
    <xf numFmtId="9" fontId="2" fillId="0" borderId="0" applyBorder="0" applyProtection="0"/>
    <xf numFmtId="0" fontId="6" fillId="0" borderId="0" applyNumberFormat="0" applyBorder="0" applyProtection="0"/>
    <xf numFmtId="165" fontId="6" fillId="0" borderId="0" applyBorder="0" applyProtection="0"/>
    <xf numFmtId="9" fontId="14" fillId="0" borderId="0" applyFont="0" applyFill="0" applyBorder="0" applyAlignment="0" applyProtection="0"/>
    <xf numFmtId="0" fontId="4" fillId="0" borderId="0"/>
    <xf numFmtId="43" fontId="1" fillId="0" borderId="0" applyFont="0" applyFill="0" applyBorder="0" applyAlignment="0" applyProtection="0"/>
  </cellStyleXfs>
  <cellXfs count="119">
    <xf numFmtId="0" fontId="0" fillId="0" borderId="0" xfId="0"/>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Fill="1" applyAlignment="1">
      <alignment horizontal="center"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0" xfId="0" applyAlignment="1">
      <alignment horizontal="center" vertical="center" wrapText="1"/>
    </xf>
    <xf numFmtId="0" fontId="9" fillId="4" borderId="3"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9" fillId="0" borderId="3" xfId="1" applyNumberFormat="1" applyFont="1" applyFill="1" applyBorder="1" applyAlignment="1" applyProtection="1">
      <alignment horizontal="center" vertical="center" wrapText="1"/>
    </xf>
    <xf numFmtId="0" fontId="0" fillId="0" borderId="3" xfId="1"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9" fontId="11" fillId="0" borderId="3" xfId="12" applyFont="1" applyFill="1" applyBorder="1" applyAlignment="1" applyProtection="1">
      <alignment horizontal="center" vertical="center" wrapText="1"/>
    </xf>
    <xf numFmtId="1" fontId="11" fillId="0" borderId="3" xfId="0" applyNumberFormat="1" applyFont="1" applyBorder="1" applyAlignment="1">
      <alignment horizontal="center" vertical="center" wrapText="1"/>
    </xf>
    <xf numFmtId="0" fontId="11" fillId="0" borderId="0" xfId="0" applyFont="1" applyAlignment="1">
      <alignment horizontal="center" vertical="center" wrapText="1"/>
    </xf>
    <xf numFmtId="0" fontId="0" fillId="2" borderId="0" xfId="0" applyFill="1"/>
    <xf numFmtId="0" fontId="0" fillId="0" borderId="3" xfId="0" applyBorder="1"/>
    <xf numFmtId="0" fontId="2" fillId="0" borderId="3" xfId="0" applyFont="1" applyBorder="1" applyAlignment="1">
      <alignment horizontal="center" vertical="center"/>
    </xf>
    <xf numFmtId="3" fontId="0" fillId="0" borderId="3" xfId="1" applyNumberFormat="1" applyFont="1" applyFill="1" applyBorder="1" applyAlignment="1" applyProtection="1">
      <alignment horizontal="center" vertical="center" wrapText="1"/>
    </xf>
    <xf numFmtId="10" fontId="9" fillId="0" borderId="3" xfId="0" applyNumberFormat="1" applyFont="1" applyBorder="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xf numFmtId="0" fontId="2" fillId="0" borderId="3" xfId="0" applyFont="1" applyBorder="1" applyAlignment="1">
      <alignment horizontal="center"/>
    </xf>
    <xf numFmtId="0" fontId="2" fillId="0" borderId="3" xfId="1" applyNumberFormat="1" applyFont="1" applyFill="1" applyBorder="1" applyAlignment="1" applyProtection="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3" fontId="9" fillId="0" borderId="3" xfId="1" applyNumberFormat="1" applyFont="1" applyFill="1" applyBorder="1" applyAlignment="1" applyProtection="1">
      <alignment horizontal="center" vertical="center" wrapText="1"/>
    </xf>
    <xf numFmtId="3" fontId="0" fillId="0" borderId="3" xfId="1" applyNumberFormat="1" applyFont="1" applyFill="1" applyBorder="1" applyAlignment="1" applyProtection="1">
      <alignment horizontal="center" vertical="center" wrapText="1"/>
    </xf>
    <xf numFmtId="3" fontId="0" fillId="2" borderId="3" xfId="1" applyNumberFormat="1" applyFont="1" applyFill="1" applyBorder="1" applyAlignment="1" applyProtection="1">
      <alignment horizontal="center" vertical="center" wrapText="1"/>
    </xf>
    <xf numFmtId="0" fontId="11" fillId="0" borderId="0" xfId="0" applyFont="1"/>
    <xf numFmtId="0" fontId="0" fillId="7" borderId="3" xfId="1" applyNumberFormat="1" applyFont="1" applyFill="1" applyBorder="1" applyAlignment="1" applyProtection="1">
      <alignment horizontal="center" vertical="center" wrapText="1"/>
    </xf>
    <xf numFmtId="0" fontId="0" fillId="0" borderId="3" xfId="0" applyFont="1" applyBorder="1" applyAlignment="1">
      <alignment horizontal="center" vertical="center" wrapText="1"/>
    </xf>
    <xf numFmtId="0" fontId="13" fillId="0" borderId="0" xfId="0" applyFont="1" applyAlignment="1">
      <alignment horizontal="center" vertical="center" wrapText="1"/>
    </xf>
    <xf numFmtId="0" fontId="9" fillId="4" borderId="3"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0" borderId="0" xfId="0" applyAlignment="1">
      <alignment horizontal="center" vertical="center" wrapText="1"/>
    </xf>
    <xf numFmtId="0" fontId="0" fillId="0" borderId="3" xfId="1" applyNumberFormat="1" applyFont="1" applyBorder="1" applyAlignment="1" applyProtection="1">
      <alignment horizontal="center" vertical="center" wrapText="1"/>
    </xf>
    <xf numFmtId="10" fontId="0" fillId="0" borderId="3" xfId="0" applyNumberFormat="1" applyFont="1" applyBorder="1" applyAlignment="1">
      <alignment horizontal="center" vertical="center" wrapText="1"/>
    </xf>
    <xf numFmtId="9" fontId="11" fillId="0" borderId="3" xfId="12" applyFont="1" applyBorder="1" applyAlignment="1" applyProtection="1">
      <alignment horizontal="center" vertical="center" wrapText="1"/>
    </xf>
    <xf numFmtId="0" fontId="0"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horizontal="center" vertical="center" wrapText="1"/>
    </xf>
    <xf numFmtId="3" fontId="14" fillId="0" borderId="3" xfId="18" applyNumberFormat="1" applyFont="1" applyBorder="1" applyAlignment="1" applyProtection="1">
      <alignment horizontal="center" vertical="center" wrapText="1"/>
    </xf>
    <xf numFmtId="0" fontId="14" fillId="0" borderId="3" xfId="18" applyNumberFormat="1" applyFont="1" applyBorder="1" applyAlignment="1" applyProtection="1">
      <alignment horizontal="center" vertical="center" wrapText="1"/>
    </xf>
    <xf numFmtId="0" fontId="14" fillId="8" borderId="3" xfId="18" applyNumberFormat="1" applyFont="1" applyFill="1" applyBorder="1" applyAlignment="1" applyProtection="1">
      <alignment horizontal="center" vertical="center" wrapText="1"/>
    </xf>
    <xf numFmtId="0" fontId="14" fillId="0" borderId="12" xfId="18" applyNumberFormat="1" applyFont="1" applyBorder="1" applyAlignment="1" applyProtection="1">
      <alignment horizontal="center" vertical="center" wrapText="1"/>
    </xf>
    <xf numFmtId="3" fontId="15" fillId="9" borderId="3" xfId="0" applyNumberFormat="1" applyFont="1" applyFill="1" applyBorder="1" applyAlignment="1">
      <alignment horizontal="center" vertical="center" wrapText="1"/>
    </xf>
    <xf numFmtId="0" fontId="15" fillId="9" borderId="3" xfId="0" applyFont="1" applyFill="1" applyBorder="1" applyAlignment="1">
      <alignment horizontal="center" vertical="center" wrapText="1"/>
    </xf>
    <xf numFmtId="0" fontId="0" fillId="9"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4" fillId="0" borderId="3" xfId="1" applyNumberFormat="1" applyFont="1" applyFill="1" applyBorder="1" applyAlignment="1" applyProtection="1">
      <alignment horizontal="center" vertical="center" wrapText="1"/>
    </xf>
    <xf numFmtId="0" fontId="0" fillId="0" borderId="0" xfId="0" applyFont="1" applyAlignment="1">
      <alignment horizontal="center" vertical="center" wrapText="1"/>
    </xf>
    <xf numFmtId="0" fontId="0"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9" fillId="0" borderId="3" xfId="1" applyNumberFormat="1" applyFont="1" applyFill="1" applyBorder="1" applyAlignment="1" applyProtection="1">
      <alignment horizontal="center" vertical="center" wrapText="1"/>
    </xf>
    <xf numFmtId="3" fontId="0" fillId="0" borderId="3" xfId="1" applyNumberFormat="1" applyFont="1" applyFill="1" applyBorder="1" applyAlignment="1" applyProtection="1">
      <alignment horizontal="center" vertical="center" wrapText="1"/>
    </xf>
    <xf numFmtId="3" fontId="14" fillId="0" borderId="13" xfId="18" applyNumberFormat="1" applyFont="1" applyBorder="1" applyAlignment="1" applyProtection="1">
      <alignment horizontal="center" vertical="center" wrapText="1"/>
    </xf>
    <xf numFmtId="3" fontId="16" fillId="0" borderId="13" xfId="0" applyNumberFormat="1" applyFont="1" applyBorder="1" applyAlignment="1">
      <alignment horizontal="center" vertical="center" wrapText="1"/>
    </xf>
    <xf numFmtId="0" fontId="16" fillId="0" borderId="13" xfId="0" applyFont="1" applyBorder="1" applyAlignment="1">
      <alignment horizontal="center" vertical="center" wrapText="1"/>
    </xf>
    <xf numFmtId="10" fontId="16" fillId="10" borderId="13" xfId="0" applyNumberFormat="1" applyFont="1" applyFill="1" applyBorder="1" applyAlignment="1">
      <alignment horizontal="center" vertical="center" wrapText="1"/>
    </xf>
    <xf numFmtId="0" fontId="9" fillId="0" borderId="13" xfId="0" applyFont="1" applyBorder="1" applyAlignment="1">
      <alignment horizontal="center" vertical="center" wrapText="1"/>
    </xf>
    <xf numFmtId="10" fontId="18" fillId="8" borderId="3" xfId="0" applyNumberFormat="1" applyFont="1" applyFill="1" applyBorder="1" applyAlignment="1">
      <alignment horizontal="center" vertical="center" wrapText="1"/>
    </xf>
    <xf numFmtId="9" fontId="19" fillId="0" borderId="3" xfId="12" applyFont="1" applyFill="1" applyBorder="1" applyAlignment="1" applyProtection="1">
      <alignment horizontal="center" vertical="center" wrapText="1"/>
    </xf>
    <xf numFmtId="0" fontId="0" fillId="0" borderId="13" xfId="0" applyFont="1" applyBorder="1" applyAlignment="1">
      <alignment horizontal="center" vertical="center" wrapText="1"/>
    </xf>
    <xf numFmtId="0" fontId="2" fillId="0" borderId="13" xfId="0" applyFont="1" applyFill="1" applyBorder="1" applyAlignment="1">
      <alignment horizontal="center" vertical="center" wrapText="1"/>
    </xf>
    <xf numFmtId="0" fontId="14" fillId="0" borderId="13" xfId="1" applyNumberFormat="1" applyFont="1" applyBorder="1" applyAlignment="1" applyProtection="1">
      <alignment horizontal="center" vertical="center" wrapText="1"/>
    </xf>
    <xf numFmtId="0" fontId="2" fillId="0" borderId="13" xfId="0" applyFont="1" applyBorder="1" applyAlignment="1">
      <alignment horizontal="center" vertical="center"/>
    </xf>
    <xf numFmtId="0" fontId="2" fillId="7" borderId="3" xfId="0" applyFont="1" applyFill="1" applyBorder="1" applyAlignment="1">
      <alignment horizontal="center" vertical="center" wrapText="1"/>
    </xf>
    <xf numFmtId="0" fontId="2" fillId="7" borderId="3" xfId="0" applyFont="1" applyFill="1" applyBorder="1" applyAlignment="1">
      <alignment horizontal="center" vertical="center"/>
    </xf>
    <xf numFmtId="0" fontId="0" fillId="0" borderId="3" xfId="0" applyBorder="1" applyAlignment="1">
      <alignment horizontal="center" vertical="center"/>
    </xf>
    <xf numFmtId="0" fontId="9" fillId="5"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9" xfId="0" applyFont="1" applyFill="1" applyBorder="1" applyAlignment="1">
      <alignment horizontal="left" vertical="top" wrapText="1"/>
    </xf>
    <xf numFmtId="0" fontId="9" fillId="6"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0" fillId="0" borderId="3" xfId="0" applyFill="1" applyBorder="1" applyAlignment="1">
      <alignment horizontal="center"/>
    </xf>
    <xf numFmtId="10" fontId="0" fillId="0" borderId="3" xfId="0" applyNumberFormat="1" applyFont="1" applyFill="1" applyBorder="1" applyAlignment="1">
      <alignment horizontal="center" vertical="center" wrapText="1"/>
    </xf>
    <xf numFmtId="0" fontId="0" fillId="0" borderId="3" xfId="1" applyNumberFormat="1" applyFont="1" applyFill="1" applyBorder="1" applyAlignment="1" applyProtection="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0" fillId="0" borderId="0" xfId="0" applyFill="1" applyBorder="1"/>
    <xf numFmtId="0" fontId="0" fillId="0" borderId="3" xfId="0" applyFill="1" applyBorder="1" applyAlignment="1">
      <alignment horizontal="justify" vertical="center" wrapText="1"/>
    </xf>
    <xf numFmtId="0" fontId="0" fillId="0" borderId="3" xfId="0" applyFill="1" applyBorder="1" applyAlignment="1">
      <alignment horizontal="center" vertical="center" wrapText="1"/>
    </xf>
    <xf numFmtId="0" fontId="0" fillId="0" borderId="3" xfId="0" applyFill="1" applyBorder="1" applyAlignment="1">
      <alignment horizontal="center" vertical="center" textRotation="255" wrapText="1"/>
    </xf>
    <xf numFmtId="0" fontId="9" fillId="6" borderId="3" xfId="5" applyFont="1" applyFill="1" applyBorder="1" applyAlignment="1" applyProtection="1">
      <alignment horizontal="center" vertical="center" wrapText="1"/>
    </xf>
    <xf numFmtId="0" fontId="0" fillId="0" borderId="7" xfId="0" applyFill="1" applyBorder="1"/>
    <xf numFmtId="0" fontId="0" fillId="0" borderId="3" xfId="0" applyFill="1" applyBorder="1"/>
    <xf numFmtId="0" fontId="7" fillId="2"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2" fontId="0" fillId="0" borderId="3" xfId="1" applyNumberFormat="1" applyFont="1" applyFill="1" applyBorder="1" applyAlignment="1" applyProtection="1">
      <alignment horizontal="center" vertical="center" wrapText="1"/>
    </xf>
    <xf numFmtId="10" fontId="0" fillId="0" borderId="3" xfId="1" applyNumberFormat="1" applyFont="1" applyFill="1" applyBorder="1" applyAlignment="1" applyProtection="1">
      <alignment horizontal="center" vertical="center" wrapText="1"/>
    </xf>
    <xf numFmtId="0" fontId="0" fillId="0" borderId="3" xfId="0" applyFill="1" applyBorder="1" applyAlignment="1">
      <alignment wrapText="1"/>
    </xf>
    <xf numFmtId="0" fontId="17" fillId="0" borderId="3" xfId="0" applyFont="1" applyFill="1" applyBorder="1" applyAlignment="1">
      <alignment horizontal="left" vertical="top" wrapText="1"/>
    </xf>
    <xf numFmtId="0" fontId="0" fillId="0" borderId="3" xfId="0" applyFont="1" applyFill="1" applyBorder="1" applyAlignment="1">
      <alignment horizontal="left" vertical="top" wrapText="1"/>
    </xf>
    <xf numFmtId="0" fontId="9" fillId="0" borderId="3" xfId="1" applyNumberFormat="1" applyFont="1" applyFill="1" applyBorder="1" applyAlignment="1" applyProtection="1">
      <alignment horizontal="center" vertical="center" wrapText="1"/>
    </xf>
    <xf numFmtId="3" fontId="0" fillId="0" borderId="3" xfId="1" applyNumberFormat="1" applyFont="1" applyFill="1" applyBorder="1" applyAlignment="1" applyProtection="1">
      <alignment horizontal="center" vertical="center" wrapText="1"/>
    </xf>
    <xf numFmtId="0" fontId="0" fillId="0" borderId="2" xfId="0" applyBorder="1" applyAlignment="1">
      <alignment horizontal="center" vertical="top" wrapText="1"/>
    </xf>
    <xf numFmtId="0" fontId="0" fillId="0" borderId="10"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0" fontId="20" fillId="0" borderId="3" xfId="0" applyFont="1" applyFill="1" applyBorder="1" applyAlignment="1">
      <alignment horizontal="left" vertical="center" wrapText="1"/>
    </xf>
    <xf numFmtId="2" fontId="0" fillId="0" borderId="3" xfId="0" applyNumberFormat="1" applyFill="1" applyBorder="1" applyAlignment="1">
      <alignment horizontal="center" vertical="center"/>
    </xf>
    <xf numFmtId="9" fontId="0" fillId="0" borderId="3" xfId="16" applyFont="1" applyFill="1" applyBorder="1" applyAlignment="1">
      <alignment horizontal="center" vertical="center"/>
    </xf>
    <xf numFmtId="0" fontId="0" fillId="2" borderId="3" xfId="0" applyFill="1" applyBorder="1"/>
    <xf numFmtId="1" fontId="0" fillId="0" borderId="3" xfId="1" applyNumberFormat="1" applyFont="1" applyFill="1" applyBorder="1" applyAlignment="1" applyProtection="1">
      <alignment horizontal="center" vertical="center" wrapText="1"/>
    </xf>
    <xf numFmtId="1" fontId="18" fillId="8" borderId="3" xfId="0" applyNumberFormat="1" applyFont="1" applyFill="1" applyBorder="1" applyAlignment="1">
      <alignment horizontal="center" vertical="center" wrapText="1"/>
    </xf>
    <xf numFmtId="1" fontId="9" fillId="0" borderId="3" xfId="0" applyNumberFormat="1" applyFont="1" applyBorder="1" applyAlignment="1">
      <alignment horizontal="center" vertical="center" wrapText="1"/>
    </xf>
    <xf numFmtId="1" fontId="19" fillId="0" borderId="3" xfId="12" applyNumberFormat="1" applyFont="1" applyFill="1" applyBorder="1" applyAlignment="1" applyProtection="1">
      <alignment horizontal="center" vertical="center" wrapText="1"/>
    </xf>
  </cellXfs>
  <cellStyles count="19">
    <cellStyle name="Categoría del Piloto de Datos" xfId="2"/>
    <cellStyle name="Heading" xfId="3"/>
    <cellStyle name="Heading1" xfId="4"/>
    <cellStyle name="Millares" xfId="1" builtinId="3" customBuiltin="1"/>
    <cellStyle name="Millares 3" xfId="18"/>
    <cellStyle name="Normal" xfId="0" builtinId="0" customBuiltin="1"/>
    <cellStyle name="Normal 2" xfId="5"/>
    <cellStyle name="Normal 4" xfId="17"/>
    <cellStyle name="Normal 5_PAC MATRIZ 509 AJUSTADA CON PRODUCCION" xfId="6"/>
    <cellStyle name="Piloto de Datos Ángulo" xfId="7"/>
    <cellStyle name="Piloto de Datos Campo" xfId="8"/>
    <cellStyle name="Piloto de Datos Resultado" xfId="9"/>
    <cellStyle name="Piloto de Datos Título" xfId="10"/>
    <cellStyle name="Piloto de Datos Valor" xfId="11"/>
    <cellStyle name="Porcentaje" xfId="16" builtinId="5"/>
    <cellStyle name="Porcentual" xfId="12"/>
    <cellStyle name="Porcentual 2" xfId="13"/>
    <cellStyle name="Result" xfId="14"/>
    <cellStyle name="Result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col"/>
        <c:grouping val="clustered"/>
        <c:varyColors val="0"/>
        <c:ser>
          <c:idx val="0"/>
          <c:order val="0"/>
          <c:spPr>
            <a:solidFill>
              <a:srgbClr val="004586"/>
            </a:solidFill>
            <a:ln>
              <a:noFill/>
            </a:ln>
          </c:spPr>
          <c:invertIfNegative val="0"/>
          <c:val>
            <c:numRef>
              <c:f>'GCO-02_Producción_Piezas_2017'!$C$21:$N$21</c:f>
              <c:numCache>
                <c:formatCode>General</c:formatCode>
                <c:ptCount val="12"/>
                <c:pt idx="0">
                  <c:v>33</c:v>
                </c:pt>
                <c:pt idx="1">
                  <c:v>113</c:v>
                </c:pt>
                <c:pt idx="2">
                  <c:v>130</c:v>
                </c:pt>
                <c:pt idx="3">
                  <c:v>154</c:v>
                </c:pt>
                <c:pt idx="4">
                  <c:v>163</c:v>
                </c:pt>
                <c:pt idx="5">
                  <c:v>215</c:v>
                </c:pt>
                <c:pt idx="6">
                  <c:v>121</c:v>
                </c:pt>
                <c:pt idx="7">
                  <c:v>135</c:v>
                </c:pt>
                <c:pt idx="8">
                  <c:v>175</c:v>
                </c:pt>
                <c:pt idx="9">
                  <c:v>172</c:v>
                </c:pt>
                <c:pt idx="10">
                  <c:v>160</c:v>
                </c:pt>
                <c:pt idx="11">
                  <c:v>50</c:v>
                </c:pt>
              </c:numCache>
            </c:numRef>
          </c:val>
          <c:extLst>
            <c:ext xmlns:c16="http://schemas.microsoft.com/office/drawing/2014/chart" uri="{C3380CC4-5D6E-409C-BE32-E72D297353CC}">
              <c16:uniqueId val="{00000000-C90F-47B1-9501-4C94ADD8A506}"/>
            </c:ext>
          </c:extLst>
        </c:ser>
        <c:dLbls>
          <c:showLegendKey val="0"/>
          <c:showVal val="0"/>
          <c:showCatName val="0"/>
          <c:showSerName val="0"/>
          <c:showPercent val="0"/>
          <c:showBubbleSize val="0"/>
        </c:dLbls>
        <c:gapWidth val="150"/>
        <c:axId val="77981184"/>
        <c:axId val="77979648"/>
      </c:barChart>
      <c:valAx>
        <c:axId val="77979648"/>
        <c:scaling>
          <c:orientation val="minMax"/>
        </c:scaling>
        <c:delete val="0"/>
        <c:axPos val="l"/>
        <c:majorGridlines>
          <c:spPr>
            <a:ln w="6345" cap="flat">
              <a:solidFill>
                <a:srgbClr val="B3B3B3"/>
              </a:solidFill>
              <a:prstDash val="solid"/>
              <a:round/>
            </a:ln>
          </c:spPr>
        </c:majorGridlines>
        <c:numFmt formatCode="General"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Arial"/>
                <a:cs typeface="Arial"/>
              </a:defRPr>
            </a:pPr>
            <a:endParaRPr lang="es-CO"/>
          </a:p>
        </c:txPr>
        <c:crossAx val="77981184"/>
        <c:crossesAt val="1"/>
        <c:crossBetween val="between"/>
      </c:valAx>
      <c:catAx>
        <c:axId val="77981184"/>
        <c:scaling>
          <c:orientation val="minMax"/>
        </c:scaling>
        <c:delete val="0"/>
        <c:axPos val="b"/>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Arial"/>
                <a:cs typeface="Arial"/>
              </a:defRPr>
            </a:pPr>
            <a:endParaRPr lang="es-CO"/>
          </a:p>
        </c:txPr>
        <c:crossAx val="77979648"/>
        <c:crossesAt val="0"/>
        <c:auto val="1"/>
        <c:lblAlgn val="ctr"/>
        <c:lblOffset val="100"/>
        <c:noMultiLvlLbl val="0"/>
      </c:catAx>
      <c:spPr>
        <a:noFill/>
        <a:ln w="9528">
          <a:solidFill>
            <a:srgbClr val="B3B3B3"/>
          </a:solidFill>
          <a:prstDash val="solid"/>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col"/>
        <c:grouping val="clustered"/>
        <c:varyColors val="0"/>
        <c:ser>
          <c:idx val="0"/>
          <c:order val="0"/>
          <c:spPr>
            <a:solidFill>
              <a:srgbClr val="004586"/>
            </a:solidFill>
            <a:ln>
              <a:noFill/>
            </a:ln>
          </c:spPr>
          <c:invertIfNegative val="0"/>
          <c:val>
            <c:numRef>
              <c:f>'GCO-04_Contenidos_WEB_2017'!$C$21:$N$21</c:f>
              <c:numCache>
                <c:formatCode>General</c:formatCode>
                <c:ptCount val="12"/>
                <c:pt idx="0" formatCode="#,##0">
                  <c:v>49</c:v>
                </c:pt>
                <c:pt idx="1">
                  <c:v>68</c:v>
                </c:pt>
                <c:pt idx="2">
                  <c:v>154</c:v>
                </c:pt>
                <c:pt idx="3">
                  <c:v>194</c:v>
                </c:pt>
                <c:pt idx="4">
                  <c:v>233</c:v>
                </c:pt>
                <c:pt idx="5">
                  <c:v>150</c:v>
                </c:pt>
                <c:pt idx="6">
                  <c:v>190</c:v>
                </c:pt>
                <c:pt idx="7">
                  <c:v>245</c:v>
                </c:pt>
                <c:pt idx="8">
                  <c:v>308</c:v>
                </c:pt>
                <c:pt idx="9">
                  <c:v>231</c:v>
                </c:pt>
                <c:pt idx="10">
                  <c:v>245</c:v>
                </c:pt>
                <c:pt idx="11">
                  <c:v>102</c:v>
                </c:pt>
              </c:numCache>
            </c:numRef>
          </c:val>
          <c:extLst>
            <c:ext xmlns:c16="http://schemas.microsoft.com/office/drawing/2014/chart" uri="{C3380CC4-5D6E-409C-BE32-E72D297353CC}">
              <c16:uniqueId val="{00000000-D656-4B10-8C6B-0632F6679B1C}"/>
            </c:ext>
          </c:extLst>
        </c:ser>
        <c:dLbls>
          <c:showLegendKey val="0"/>
          <c:showVal val="0"/>
          <c:showCatName val="0"/>
          <c:showSerName val="0"/>
          <c:showPercent val="0"/>
          <c:showBubbleSize val="0"/>
        </c:dLbls>
        <c:gapWidth val="150"/>
        <c:axId val="90862720"/>
        <c:axId val="90856832"/>
      </c:barChart>
      <c:valAx>
        <c:axId val="90856832"/>
        <c:scaling>
          <c:orientation val="minMax"/>
        </c:scaling>
        <c:delete val="0"/>
        <c:axPos val="l"/>
        <c:majorGridlines>
          <c:spPr>
            <a:ln w="6345" cap="flat">
              <a:solidFill>
                <a:srgbClr val="B3B3B3"/>
              </a:solidFill>
              <a:prstDash val="solid"/>
              <a:round/>
            </a:ln>
          </c:spPr>
        </c:majorGridlines>
        <c:numFmt formatCode="#,##0"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Arial"/>
                <a:cs typeface="Arial"/>
              </a:defRPr>
            </a:pPr>
            <a:endParaRPr lang="es-CO"/>
          </a:p>
        </c:txPr>
        <c:crossAx val="90862720"/>
        <c:crossesAt val="1"/>
        <c:crossBetween val="between"/>
      </c:valAx>
      <c:catAx>
        <c:axId val="90862720"/>
        <c:scaling>
          <c:orientation val="minMax"/>
        </c:scaling>
        <c:delete val="0"/>
        <c:axPos val="b"/>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Arial"/>
                <a:cs typeface="Arial"/>
              </a:defRPr>
            </a:pPr>
            <a:endParaRPr lang="es-CO"/>
          </a:p>
        </c:txPr>
        <c:crossAx val="90856832"/>
        <c:crossesAt val="0"/>
        <c:auto val="1"/>
        <c:lblAlgn val="ctr"/>
        <c:lblOffset val="100"/>
        <c:noMultiLvlLbl val="0"/>
      </c:catAx>
      <c:spPr>
        <a:noFill/>
        <a:ln w="9528">
          <a:solidFill>
            <a:srgbClr val="B3B3B3"/>
          </a:solidFill>
          <a:prstDash val="solid"/>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barChart>
        <c:barDir val="col"/>
        <c:grouping val="clustered"/>
        <c:varyColors val="0"/>
        <c:ser>
          <c:idx val="0"/>
          <c:order val="0"/>
          <c:spPr>
            <a:solidFill>
              <a:srgbClr val="004586"/>
            </a:solidFill>
            <a:ln>
              <a:noFill/>
            </a:ln>
          </c:spPr>
          <c:invertIfNegative val="0"/>
          <c:val>
            <c:numRef>
              <c:f>'GCO-05_Seguidores_Internet_2017'!$D$21:$O$21</c:f>
              <c:numCache>
                <c:formatCode>#,##0</c:formatCode>
                <c:ptCount val="12"/>
                <c:pt idx="0">
                  <c:v>55793</c:v>
                </c:pt>
                <c:pt idx="1">
                  <c:v>73816</c:v>
                </c:pt>
                <c:pt idx="2">
                  <c:v>72422</c:v>
                </c:pt>
                <c:pt idx="3">
                  <c:v>75182</c:v>
                </c:pt>
                <c:pt idx="4">
                  <c:v>42023</c:v>
                </c:pt>
                <c:pt idx="5">
                  <c:v>95630</c:v>
                </c:pt>
                <c:pt idx="6">
                  <c:v>277604</c:v>
                </c:pt>
                <c:pt idx="7">
                  <c:v>307108</c:v>
                </c:pt>
                <c:pt idx="8">
                  <c:v>249689</c:v>
                </c:pt>
                <c:pt idx="9">
                  <c:v>228219</c:v>
                </c:pt>
                <c:pt idx="10">
                  <c:v>316012</c:v>
                </c:pt>
                <c:pt idx="11">
                  <c:v>212152</c:v>
                </c:pt>
              </c:numCache>
            </c:numRef>
          </c:val>
          <c:extLst>
            <c:ext xmlns:c16="http://schemas.microsoft.com/office/drawing/2014/chart" uri="{C3380CC4-5D6E-409C-BE32-E72D297353CC}">
              <c16:uniqueId val="{00000000-06A9-4BF6-99C4-69D4AC105A0C}"/>
            </c:ext>
          </c:extLst>
        </c:ser>
        <c:dLbls>
          <c:showLegendKey val="0"/>
          <c:showVal val="0"/>
          <c:showCatName val="0"/>
          <c:showSerName val="0"/>
          <c:showPercent val="0"/>
          <c:showBubbleSize val="0"/>
        </c:dLbls>
        <c:gapWidth val="150"/>
        <c:axId val="91116672"/>
        <c:axId val="90881408"/>
      </c:barChart>
      <c:valAx>
        <c:axId val="90881408"/>
        <c:scaling>
          <c:orientation val="minMax"/>
        </c:scaling>
        <c:delete val="0"/>
        <c:axPos val="l"/>
        <c:majorGridlines>
          <c:spPr>
            <a:ln w="6345" cap="flat">
              <a:solidFill>
                <a:srgbClr val="B3B3B3"/>
              </a:solidFill>
              <a:prstDash val="solid"/>
              <a:round/>
            </a:ln>
          </c:spPr>
        </c:majorGridlines>
        <c:numFmt formatCode="#,##0"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Arial"/>
                <a:cs typeface="Arial"/>
              </a:defRPr>
            </a:pPr>
            <a:endParaRPr lang="es-CO"/>
          </a:p>
        </c:txPr>
        <c:crossAx val="91116672"/>
        <c:crossesAt val="1"/>
        <c:crossBetween val="between"/>
      </c:valAx>
      <c:catAx>
        <c:axId val="91116672"/>
        <c:scaling>
          <c:orientation val="minMax"/>
        </c:scaling>
        <c:delete val="0"/>
        <c:axPos val="b"/>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Arial"/>
                <a:cs typeface="Arial"/>
              </a:defRPr>
            </a:pPr>
            <a:endParaRPr lang="es-CO"/>
          </a:p>
        </c:txPr>
        <c:crossAx val="90881408"/>
        <c:crossesAt val="0"/>
        <c:auto val="1"/>
        <c:lblAlgn val="ctr"/>
        <c:lblOffset val="100"/>
        <c:noMultiLvlLbl val="0"/>
      </c:catAx>
      <c:spPr>
        <a:noFill/>
        <a:ln w="9528">
          <a:solidFill>
            <a:srgbClr val="B3B3B3"/>
          </a:solidFill>
          <a:prstDash val="solid"/>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300" b="0" i="0" u="none" strike="noStrike" kern="1200" baseline="0">
                <a:solidFill>
                  <a:srgbClr val="000000"/>
                </a:solidFill>
                <a:latin typeface="Arial"/>
                <a:cs typeface="Arial"/>
              </a:defRPr>
            </a:pPr>
            <a:r>
              <a:rPr lang="es-CO" sz="1300" b="0" i="0" u="none" strike="noStrike" kern="1200" cap="none" spc="0" baseline="0">
                <a:solidFill>
                  <a:srgbClr val="000000"/>
                </a:solidFill>
                <a:uFillTx/>
                <a:latin typeface="Arial"/>
                <a:cs typeface="Arial"/>
              </a:rPr>
              <a:t>CUMPLIMIENTO T.R.D. IDARTES sub-title</a:t>
            </a:r>
          </a:p>
        </c:rich>
      </c:tx>
      <c:overlay val="0"/>
      <c:spPr>
        <a:noFill/>
        <a:ln>
          <a:noFill/>
        </a:ln>
      </c:spPr>
    </c:title>
    <c:autoTitleDeleted val="0"/>
    <c:view3D>
      <c:rotX val="14"/>
      <c:rotY val="21"/>
      <c:rAngAx val="1"/>
    </c:view3D>
    <c:floor>
      <c:thickness val="0"/>
      <c:spPr>
        <a:solidFill>
          <a:srgbClr val="CCCCCC"/>
        </a:solidFill>
        <a:ln w="6345" cap="flat">
          <a:solidFill>
            <a:srgbClr val="898989"/>
          </a:solidFill>
          <a:prstDash val="solid"/>
          <a:round/>
        </a:ln>
      </c:spPr>
    </c:floor>
    <c:sideWall>
      <c:thickness val="0"/>
      <c:spPr>
        <a:noFill/>
        <a:ln w="9528">
          <a:solidFill>
            <a:srgbClr val="B3B3B3"/>
          </a:solidFill>
          <a:prstDash val="solid"/>
        </a:ln>
      </c:spPr>
    </c:sideWall>
    <c:backWall>
      <c:thickness val="0"/>
      <c:spPr>
        <a:noFill/>
        <a:ln w="9528">
          <a:solidFill>
            <a:srgbClr val="B3B3B3"/>
          </a:solidFill>
          <a:prstDash val="solid"/>
        </a:ln>
      </c:spPr>
    </c:backWall>
    <c:plotArea>
      <c:layout/>
      <c:bar3DChart>
        <c:barDir val="col"/>
        <c:grouping val="clustered"/>
        <c:varyColors val="0"/>
        <c:ser>
          <c:idx val="0"/>
          <c:order val="0"/>
          <c:tx>
            <c:v>Series1</c:v>
          </c:tx>
          <c:spPr>
            <a:solidFill>
              <a:srgbClr val="004586"/>
            </a:solidFill>
            <a:ln>
              <a:noFill/>
            </a:ln>
          </c:spPr>
          <c:invertIfNegative val="0"/>
          <c:val>
            <c:numLit>
              <c:formatCode>General</c:formatCode>
              <c:ptCount val="10"/>
              <c:pt idx="0">
                <c:v>0</c:v>
              </c:pt>
              <c:pt idx="1">
                <c:v>0</c:v>
              </c:pt>
              <c:pt idx="2">
                <c:v>0</c:v>
              </c:pt>
              <c:pt idx="3">
                <c:v>0</c:v>
              </c:pt>
              <c:pt idx="4">
                <c:v>0</c:v>
              </c:pt>
              <c:pt idx="5">
                <c:v>0</c:v>
              </c:pt>
              <c:pt idx="6">
                <c:v>0</c:v>
              </c:pt>
              <c:pt idx="7">
                <c:v>0</c:v>
              </c:pt>
              <c:pt idx="8">
                <c:v>0</c:v>
              </c:pt>
              <c:pt idx="9">
                <c:v>0</c:v>
              </c:pt>
            </c:numLit>
          </c:val>
          <c:extLst>
            <c:ext xmlns:c16="http://schemas.microsoft.com/office/drawing/2014/chart" uri="{C3380CC4-5D6E-409C-BE32-E72D297353CC}">
              <c16:uniqueId val="{00000000-9353-4D84-8A12-6D0D2515A1EA}"/>
            </c:ext>
          </c:extLst>
        </c:ser>
        <c:dLbls>
          <c:showLegendKey val="0"/>
          <c:showVal val="0"/>
          <c:showCatName val="0"/>
          <c:showSerName val="0"/>
          <c:showPercent val="0"/>
          <c:showBubbleSize val="0"/>
        </c:dLbls>
        <c:gapWidth val="150"/>
        <c:shape val="box"/>
        <c:axId val="91245568"/>
        <c:axId val="91244032"/>
        <c:axId val="0"/>
      </c:bar3DChart>
      <c:valAx>
        <c:axId val="91244032"/>
        <c:scaling>
          <c:orientation val="minMax"/>
        </c:scaling>
        <c:delete val="0"/>
        <c:axPos val="l"/>
        <c:majorGridlines>
          <c:spPr>
            <a:ln w="6345" cap="flat">
              <a:solidFill>
                <a:srgbClr val="B3B3B3"/>
              </a:solidFill>
              <a:prstDash val="solid"/>
              <a:round/>
            </a:ln>
          </c:spPr>
        </c:majorGridlines>
        <c:numFmt formatCode="General"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Arial"/>
                <a:cs typeface="Arial"/>
              </a:defRPr>
            </a:pPr>
            <a:endParaRPr lang="es-CO"/>
          </a:p>
        </c:txPr>
        <c:crossAx val="91245568"/>
        <c:crossesAt val="1"/>
        <c:crossBetween val="between"/>
      </c:valAx>
      <c:catAx>
        <c:axId val="91245568"/>
        <c:scaling>
          <c:orientation val="minMax"/>
        </c:scaling>
        <c:delete val="0"/>
        <c:axPos val="b"/>
        <c:title>
          <c:tx>
            <c:rich>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Arial"/>
                    <a:cs typeface="Arial"/>
                  </a:defRPr>
                </a:pPr>
                <a:r>
                  <a:rPr lang="es-CO" sz="900" b="0" i="0" u="none" strike="noStrike" kern="1200" cap="none" spc="0" baseline="0">
                    <a:solidFill>
                      <a:srgbClr val="000000"/>
                    </a:solidFill>
                    <a:uFillTx/>
                    <a:latin typeface="Arial"/>
                    <a:cs typeface="Arial"/>
                  </a:rPr>
                  <a:t>Enero Febrero Marzo Abril Mayo Junio Julio Agosto Septiembre Octubre Noviembre Diciembre</a:t>
                </a:r>
              </a:p>
            </c:rich>
          </c:tx>
          <c:overlay val="0"/>
          <c:spPr>
            <a:noFill/>
            <a:ln>
              <a:noFill/>
            </a:ln>
          </c:spPr>
        </c:title>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Arial"/>
                <a:cs typeface="Arial"/>
              </a:defRPr>
            </a:pPr>
            <a:endParaRPr lang="es-CO"/>
          </a:p>
        </c:txPr>
        <c:crossAx val="91244032"/>
        <c:crossesAt val="0"/>
        <c:auto val="1"/>
        <c:lblAlgn val="ctr"/>
        <c:lblOffset val="100"/>
        <c:noMultiLvlLbl val="0"/>
      </c:catAx>
      <c:spPr>
        <a:noFill/>
        <a:ln>
          <a:noFill/>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0.11385603993531297"/>
          <c:y val="6.1540027063074897E-2"/>
          <c:w val="0.88614396006468699"/>
          <c:h val="0.86524006061934944"/>
        </c:manualLayout>
      </c:layout>
      <c:barChart>
        <c:barDir val="col"/>
        <c:grouping val="clustered"/>
        <c:varyColors val="0"/>
        <c:ser>
          <c:idx val="0"/>
          <c:order val="0"/>
          <c:spPr>
            <a:solidFill>
              <a:srgbClr val="004586"/>
            </a:solidFill>
            <a:ln>
              <a:noFill/>
            </a:ln>
          </c:spPr>
          <c:invertIfNegative val="0"/>
          <c:val>
            <c:numRef>
              <c:f>'GCO-06Noticias_piezas_publ_2017'!$B$27:$M$27</c:f>
              <c:numCache>
                <c:formatCode>General</c:formatCode>
                <c:ptCount val="12"/>
                <c:pt idx="0">
                  <c:v>51</c:v>
                </c:pt>
                <c:pt idx="1">
                  <c:v>40</c:v>
                </c:pt>
                <c:pt idx="2">
                  <c:v>57</c:v>
                </c:pt>
                <c:pt idx="3">
                  <c:v>44</c:v>
                </c:pt>
                <c:pt idx="4">
                  <c:v>51</c:v>
                </c:pt>
                <c:pt idx="5">
                  <c:v>46</c:v>
                </c:pt>
                <c:pt idx="6">
                  <c:v>37</c:v>
                </c:pt>
                <c:pt idx="7">
                  <c:v>63</c:v>
                </c:pt>
                <c:pt idx="8">
                  <c:v>89</c:v>
                </c:pt>
                <c:pt idx="9">
                  <c:v>75</c:v>
                </c:pt>
                <c:pt idx="10">
                  <c:v>117</c:v>
                </c:pt>
                <c:pt idx="11">
                  <c:v>44</c:v>
                </c:pt>
              </c:numCache>
            </c:numRef>
          </c:val>
          <c:extLst>
            <c:ext xmlns:c16="http://schemas.microsoft.com/office/drawing/2014/chart" uri="{C3380CC4-5D6E-409C-BE32-E72D297353CC}">
              <c16:uniqueId val="{00000000-3D4E-49F6-AE13-33693BAE4E6C}"/>
            </c:ext>
          </c:extLst>
        </c:ser>
        <c:dLbls>
          <c:showLegendKey val="0"/>
          <c:showVal val="0"/>
          <c:showCatName val="0"/>
          <c:showSerName val="0"/>
          <c:showPercent val="0"/>
          <c:showBubbleSize val="0"/>
        </c:dLbls>
        <c:gapWidth val="150"/>
        <c:axId val="91268224"/>
        <c:axId val="91266432"/>
      </c:barChart>
      <c:valAx>
        <c:axId val="91266432"/>
        <c:scaling>
          <c:orientation val="minMax"/>
        </c:scaling>
        <c:delete val="0"/>
        <c:axPos val="l"/>
        <c:majorGridlines>
          <c:spPr>
            <a:ln w="6345" cap="flat">
              <a:solidFill>
                <a:srgbClr val="B3B3B3"/>
              </a:solidFill>
              <a:prstDash val="solid"/>
              <a:round/>
            </a:ln>
          </c:spPr>
        </c:majorGridlines>
        <c:numFmt formatCode="General" sourceLinked="1"/>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Arial"/>
                <a:cs typeface="Arial"/>
              </a:defRPr>
            </a:pPr>
            <a:endParaRPr lang="es-CO"/>
          </a:p>
        </c:txPr>
        <c:crossAx val="91268224"/>
        <c:crossesAt val="1"/>
        <c:crossBetween val="between"/>
      </c:valAx>
      <c:catAx>
        <c:axId val="91268224"/>
        <c:scaling>
          <c:orientation val="minMax"/>
        </c:scaling>
        <c:delete val="0"/>
        <c:axPos val="b"/>
        <c:majorTickMark val="none"/>
        <c:minorTickMark val="none"/>
        <c:tickLblPos val="nextTo"/>
        <c:spPr>
          <a:noFill/>
          <a:ln w="6345" cap="flat">
            <a:solidFill>
              <a:srgbClr val="B3B3B3"/>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Arial"/>
                <a:cs typeface="Arial"/>
              </a:defRPr>
            </a:pPr>
            <a:endParaRPr lang="es-CO"/>
          </a:p>
        </c:txPr>
        <c:crossAx val="91266432"/>
        <c:crossesAt val="0"/>
        <c:auto val="1"/>
        <c:lblAlgn val="ctr"/>
        <c:lblOffset val="100"/>
        <c:noMultiLvlLbl val="0"/>
      </c:catAx>
      <c:spPr>
        <a:noFill/>
        <a:ln w="9528">
          <a:solidFill>
            <a:srgbClr val="B3B3B3"/>
          </a:solidFill>
          <a:prstDash val="solid"/>
        </a:ln>
      </c:spPr>
    </c:plotArea>
    <c:plotVisOnly val="1"/>
    <c:dispBlanksAs val="gap"/>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66646" y="9383498"/>
    <xdr:ext cx="5765401" cy="3240002"/>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457556" y="64437"/>
    <xdr:ext cx="1477798" cy="911519"/>
    <xdr:pic>
      <xdr:nvPicPr>
        <xdr:cNvPr id="3" name="Imagen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lum/>
          <a:alphaModFix/>
        </a:blip>
        <a:srcRect/>
        <a:stretch>
          <a:fillRect/>
        </a:stretch>
      </xdr:blipFill>
      <xdr:spPr>
        <a:xfrm>
          <a:off x="457556" y="64437"/>
          <a:ext cx="1477798" cy="911519"/>
        </a:xfrm>
        <a:prstGeom prst="rect">
          <a:avLst/>
        </a:prstGeom>
        <a:noFill/>
        <a:ln cap="flat">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996476" y="12052797"/>
    <xdr:ext cx="5767916" cy="3240359"/>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592924" y="64437"/>
    <xdr:ext cx="1478877" cy="911519"/>
    <xdr:pic>
      <xdr:nvPicPr>
        <xdr:cNvPr id="3" name="Imagen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lum/>
          <a:alphaModFix/>
        </a:blip>
        <a:srcRect/>
        <a:stretch>
          <a:fillRect/>
        </a:stretch>
      </xdr:blipFill>
      <xdr:spPr>
        <a:xfrm>
          <a:off x="592924" y="64437"/>
          <a:ext cx="1478877" cy="911519"/>
        </a:xfrm>
        <a:prstGeom prst="rect">
          <a:avLst/>
        </a:prstGeom>
        <a:noFill/>
        <a:ln cap="flat">
          <a:noFill/>
        </a:ln>
      </xdr:spPr>
    </xdr:pic>
    <xdr:clientData/>
  </xdr:absoluteAnchor>
</xdr:wsDr>
</file>

<file path=xl/drawings/drawing3.xml><?xml version="1.0" encoding="utf-8"?>
<xdr:wsDr xmlns:xdr="http://schemas.openxmlformats.org/drawingml/2006/spreadsheetDrawing" xmlns:a="http://schemas.openxmlformats.org/drawingml/2006/main">
  <xdr:absoluteAnchor>
    <xdr:pos x="15480" y="11897999"/>
    <xdr:ext cx="4431603" cy="3236399"/>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75357" y="35999"/>
    <xdr:ext cx="1477798" cy="915478"/>
    <xdr:pic>
      <xdr:nvPicPr>
        <xdr:cNvPr id="3" name="Imagen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lum/>
          <a:alphaModFix/>
        </a:blip>
        <a:srcRect/>
        <a:stretch>
          <a:fillRect/>
        </a:stretch>
      </xdr:blipFill>
      <xdr:spPr>
        <a:xfrm>
          <a:off x="675357" y="35999"/>
          <a:ext cx="1477798" cy="915478"/>
        </a:xfrm>
        <a:prstGeom prst="rect">
          <a:avLst/>
        </a:prstGeom>
        <a:noFill/>
        <a:ln cap="flat">
          <a:noFill/>
        </a:ln>
      </xdr:spPr>
    </xdr:pic>
    <xdr:clientData/>
  </xdr:absoluteAnchor>
</xdr:wsDr>
</file>

<file path=xl/drawings/drawing4.xml><?xml version="1.0" encoding="utf-8"?>
<xdr:wsDr xmlns:xdr="http://schemas.openxmlformats.org/drawingml/2006/spreadsheetDrawing" xmlns:a="http://schemas.openxmlformats.org/drawingml/2006/main">
  <xdr:absoluteAnchor>
    <xdr:pos x="0" y="60680160"/>
    <xdr:ext cx="4769281" cy="3707279"/>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2095500" y="12440510"/>
    <xdr:ext cx="4772518" cy="3301916"/>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793443" y="15837"/>
    <xdr:ext cx="1477798" cy="912964"/>
    <xdr:pic>
      <xdr:nvPicPr>
        <xdr:cNvPr id="4" name="Imagen 1">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3">
          <a:lum/>
          <a:alphaModFix/>
        </a:blip>
        <a:srcRect/>
        <a:stretch>
          <a:fillRect/>
        </a:stretch>
      </xdr:blipFill>
      <xdr:spPr>
        <a:xfrm>
          <a:off x="793443" y="15837"/>
          <a:ext cx="1477798" cy="912964"/>
        </a:xfrm>
        <a:prstGeom prst="rect">
          <a:avLst/>
        </a:prstGeom>
        <a:noFill/>
        <a:ln cap="flat">
          <a:noFill/>
        </a:ln>
      </xdr:spPr>
    </xdr:pic>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36"/>
  <sheetViews>
    <sheetView tabSelected="1" zoomScale="70" zoomScaleNormal="70" workbookViewId="0">
      <selection activeCell="B1" sqref="B1"/>
    </sheetView>
  </sheetViews>
  <sheetFormatPr baseColWidth="10" defaultRowHeight="14.25" x14ac:dyDescent="0.2"/>
  <cols>
    <col min="1" max="1" width="22.5" style="40" customWidth="1"/>
    <col min="2" max="6" width="12.5" style="40" customWidth="1"/>
    <col min="7" max="7" width="16" style="40" customWidth="1"/>
    <col min="8" max="12" width="12.5" style="40" customWidth="1"/>
    <col min="13" max="13" width="8" style="40" customWidth="1"/>
    <col min="14" max="14" width="7.5" style="40" customWidth="1"/>
    <col min="15" max="15" width="16.5" style="40" customWidth="1"/>
    <col min="16" max="257" width="10" style="40" customWidth="1"/>
    <col min="258" max="1024" width="10" customWidth="1"/>
  </cols>
  <sheetData>
    <row r="1" spans="1:15" s="3" customFormat="1" x14ac:dyDescent="0.2">
      <c r="A1" s="1"/>
      <c r="B1" s="2"/>
      <c r="C1" s="87" t="s">
        <v>0</v>
      </c>
      <c r="D1" s="87"/>
      <c r="E1" s="87"/>
      <c r="F1" s="87"/>
      <c r="G1" s="87"/>
      <c r="H1" s="87"/>
      <c r="I1" s="87"/>
      <c r="J1" s="87"/>
      <c r="K1" s="87"/>
      <c r="L1" s="88" t="s">
        <v>1</v>
      </c>
      <c r="M1" s="88"/>
      <c r="N1" s="88"/>
      <c r="O1" s="88"/>
    </row>
    <row r="2" spans="1:15" s="3" customFormat="1" x14ac:dyDescent="0.2">
      <c r="A2" s="4"/>
      <c r="B2" s="39"/>
      <c r="C2" s="87"/>
      <c r="D2" s="87"/>
      <c r="E2" s="87"/>
      <c r="F2" s="87"/>
      <c r="G2" s="87"/>
      <c r="H2" s="87"/>
      <c r="I2" s="87"/>
      <c r="J2" s="87"/>
      <c r="K2" s="87"/>
      <c r="L2" s="88"/>
      <c r="M2" s="88"/>
      <c r="N2" s="88"/>
      <c r="O2" s="88"/>
    </row>
    <row r="3" spans="1:15" s="3" customFormat="1" x14ac:dyDescent="0.2">
      <c r="A3" s="4"/>
      <c r="B3" s="39"/>
      <c r="C3" s="87"/>
      <c r="D3" s="87"/>
      <c r="E3" s="87"/>
      <c r="F3" s="87"/>
      <c r="G3" s="87"/>
      <c r="H3" s="87"/>
      <c r="I3" s="87"/>
      <c r="J3" s="87"/>
      <c r="K3" s="87"/>
      <c r="L3" s="88" t="s">
        <v>54</v>
      </c>
      <c r="M3" s="88"/>
      <c r="N3" s="88"/>
      <c r="O3" s="88"/>
    </row>
    <row r="4" spans="1:15" s="3" customFormat="1" x14ac:dyDescent="0.2">
      <c r="A4" s="4"/>
      <c r="B4" s="39"/>
      <c r="C4" s="87" t="s">
        <v>2</v>
      </c>
      <c r="D4" s="87"/>
      <c r="E4" s="87"/>
      <c r="F4" s="87"/>
      <c r="G4" s="87"/>
      <c r="H4" s="87"/>
      <c r="I4" s="87"/>
      <c r="J4" s="87"/>
      <c r="K4" s="87"/>
      <c r="L4" s="88"/>
      <c r="M4" s="88"/>
      <c r="N4" s="88"/>
      <c r="O4" s="88"/>
    </row>
    <row r="5" spans="1:15" s="3" customFormat="1" x14ac:dyDescent="0.2">
      <c r="A5" s="4"/>
      <c r="B5" s="39"/>
      <c r="C5" s="87"/>
      <c r="D5" s="87"/>
      <c r="E5" s="87"/>
      <c r="F5" s="87"/>
      <c r="G5" s="87"/>
      <c r="H5" s="87"/>
      <c r="I5" s="87"/>
      <c r="J5" s="87"/>
      <c r="K5" s="87"/>
      <c r="L5" s="88" t="s">
        <v>3</v>
      </c>
      <c r="M5" s="88"/>
      <c r="N5" s="88"/>
      <c r="O5" s="88"/>
    </row>
    <row r="6" spans="1:15" s="3" customFormat="1" x14ac:dyDescent="0.2">
      <c r="A6" s="6"/>
      <c r="B6" s="7"/>
      <c r="C6" s="87"/>
      <c r="D6" s="87"/>
      <c r="E6" s="87"/>
      <c r="F6" s="87"/>
      <c r="G6" s="87"/>
      <c r="H6" s="87"/>
      <c r="I6" s="87"/>
      <c r="J6" s="87"/>
      <c r="K6" s="87"/>
      <c r="L6" s="88"/>
      <c r="M6" s="88"/>
      <c r="N6" s="88"/>
      <c r="O6" s="88"/>
    </row>
    <row r="7" spans="1:15" s="3" customFormat="1" x14ac:dyDescent="0.2">
      <c r="A7" s="89"/>
      <c r="B7" s="89"/>
      <c r="C7" s="89"/>
      <c r="D7" s="89"/>
      <c r="E7" s="89"/>
      <c r="F7" s="89"/>
      <c r="G7" s="89"/>
      <c r="H7" s="89"/>
      <c r="I7" s="89"/>
      <c r="J7" s="89"/>
      <c r="K7" s="89"/>
      <c r="L7" s="89"/>
      <c r="M7" s="89"/>
      <c r="N7" s="89"/>
      <c r="O7" s="89"/>
    </row>
    <row r="8" spans="1:15" customFormat="1" ht="15" x14ac:dyDescent="0.2">
      <c r="A8" s="80" t="s">
        <v>4</v>
      </c>
      <c r="B8" s="80"/>
      <c r="C8" s="80"/>
      <c r="D8" s="80"/>
      <c r="E8" s="80"/>
      <c r="F8" s="80"/>
      <c r="G8" s="80"/>
      <c r="H8" s="80"/>
      <c r="I8" s="80"/>
      <c r="J8" s="80"/>
      <c r="K8" s="80"/>
      <c r="L8" s="80"/>
      <c r="M8" s="80"/>
      <c r="N8" s="80"/>
      <c r="O8" s="80"/>
    </row>
    <row r="9" spans="1:15" customFormat="1" ht="45" customHeight="1" x14ac:dyDescent="0.2">
      <c r="A9" s="81" t="s">
        <v>5</v>
      </c>
      <c r="B9" s="81"/>
      <c r="C9" s="81"/>
      <c r="D9" s="85" t="s">
        <v>55</v>
      </c>
      <c r="E9" s="85"/>
      <c r="F9" s="85"/>
      <c r="G9" s="85"/>
      <c r="H9" s="81" t="s">
        <v>6</v>
      </c>
      <c r="I9" s="81"/>
      <c r="J9" s="81"/>
      <c r="K9" s="81"/>
      <c r="L9" s="85" t="s">
        <v>7</v>
      </c>
      <c r="M9" s="85"/>
      <c r="N9" s="85"/>
      <c r="O9" s="85"/>
    </row>
    <row r="10" spans="1:15" customFormat="1" ht="45" customHeight="1" x14ac:dyDescent="0.2">
      <c r="A10" s="81" t="s">
        <v>8</v>
      </c>
      <c r="B10" s="81"/>
      <c r="C10" s="81"/>
      <c r="D10" s="85" t="s">
        <v>9</v>
      </c>
      <c r="E10" s="85"/>
      <c r="F10" s="85"/>
      <c r="G10" s="85"/>
      <c r="H10" s="81" t="s">
        <v>10</v>
      </c>
      <c r="I10" s="81"/>
      <c r="J10" s="81"/>
      <c r="K10" s="81"/>
      <c r="L10" s="85" t="s">
        <v>11</v>
      </c>
      <c r="M10" s="85"/>
      <c r="N10" s="85"/>
      <c r="O10" s="85"/>
    </row>
    <row r="11" spans="1:15" customFormat="1" ht="45" customHeight="1" x14ac:dyDescent="0.2">
      <c r="A11" s="81" t="s">
        <v>12</v>
      </c>
      <c r="B11" s="81"/>
      <c r="C11" s="81"/>
      <c r="D11" s="85" t="s">
        <v>56</v>
      </c>
      <c r="E11" s="85"/>
      <c r="F11" s="85"/>
      <c r="G11" s="85"/>
      <c r="H11" s="81" t="s">
        <v>13</v>
      </c>
      <c r="I11" s="81"/>
      <c r="J11" s="81"/>
      <c r="K11" s="81"/>
      <c r="L11" s="85" t="s">
        <v>14</v>
      </c>
      <c r="M11" s="85"/>
      <c r="N11" s="85"/>
      <c r="O11" s="85"/>
    </row>
    <row r="12" spans="1:15" customFormat="1" ht="45" customHeight="1" x14ac:dyDescent="0.2">
      <c r="A12" s="81" t="s">
        <v>15</v>
      </c>
      <c r="B12" s="81"/>
      <c r="C12" s="81"/>
      <c r="D12" s="85" t="s">
        <v>16</v>
      </c>
      <c r="E12" s="85"/>
      <c r="F12" s="85"/>
      <c r="G12" s="85"/>
      <c r="H12" s="81" t="s">
        <v>17</v>
      </c>
      <c r="I12" s="81"/>
      <c r="J12" s="81"/>
      <c r="K12" s="81"/>
      <c r="L12" s="85" t="s">
        <v>57</v>
      </c>
      <c r="M12" s="85"/>
      <c r="N12" s="85"/>
      <c r="O12" s="85"/>
    </row>
    <row r="13" spans="1:15" customFormat="1" ht="45" customHeight="1" x14ac:dyDescent="0.2">
      <c r="A13" s="81" t="s">
        <v>19</v>
      </c>
      <c r="B13" s="81"/>
      <c r="C13" s="81"/>
      <c r="D13" s="85" t="s">
        <v>20</v>
      </c>
      <c r="E13" s="85"/>
      <c r="F13" s="85"/>
      <c r="G13" s="85"/>
      <c r="H13" s="81" t="s">
        <v>21</v>
      </c>
      <c r="I13" s="81"/>
      <c r="J13" s="81"/>
      <c r="K13" s="81"/>
      <c r="L13" s="85" t="s">
        <v>22</v>
      </c>
      <c r="M13" s="85"/>
      <c r="N13" s="85"/>
      <c r="O13" s="85"/>
    </row>
    <row r="14" spans="1:15" customFormat="1" ht="45" customHeight="1" x14ac:dyDescent="0.2">
      <c r="A14" s="81" t="s">
        <v>23</v>
      </c>
      <c r="B14" s="81"/>
      <c r="C14" s="81"/>
      <c r="D14" s="86" t="s">
        <v>151</v>
      </c>
      <c r="E14" s="86"/>
      <c r="F14" s="86"/>
      <c r="G14" s="86"/>
      <c r="H14" s="81" t="s">
        <v>24</v>
      </c>
      <c r="I14" s="81"/>
      <c r="J14" s="81"/>
      <c r="K14" s="81"/>
      <c r="L14" s="85" t="s">
        <v>25</v>
      </c>
      <c r="M14" s="85"/>
      <c r="N14" s="85"/>
      <c r="O14" s="85"/>
    </row>
    <row r="15" spans="1:15" customFormat="1" ht="45" customHeight="1" x14ac:dyDescent="0.2">
      <c r="A15" s="81" t="s">
        <v>26</v>
      </c>
      <c r="B15" s="81"/>
      <c r="C15" s="81"/>
      <c r="D15" s="85" t="s">
        <v>168</v>
      </c>
      <c r="E15" s="85"/>
      <c r="F15" s="85"/>
      <c r="G15" s="85"/>
      <c r="H15" s="81" t="s">
        <v>27</v>
      </c>
      <c r="I15" s="81"/>
      <c r="J15" s="81"/>
      <c r="K15" s="81"/>
      <c r="L15" s="76" t="s">
        <v>58</v>
      </c>
      <c r="M15" s="76"/>
      <c r="N15" s="76"/>
      <c r="O15" s="76"/>
    </row>
    <row r="16" spans="1:15" customFormat="1" ht="45" customHeight="1" x14ac:dyDescent="0.2">
      <c r="A16" s="81"/>
      <c r="B16" s="81"/>
      <c r="C16" s="81"/>
      <c r="D16" s="76" t="s">
        <v>150</v>
      </c>
      <c r="E16" s="76"/>
      <c r="F16" s="76"/>
      <c r="G16" s="76"/>
      <c r="H16" s="81"/>
      <c r="I16" s="81"/>
      <c r="J16" s="81"/>
      <c r="K16" s="81"/>
      <c r="L16" s="76" t="s">
        <v>28</v>
      </c>
      <c r="M16" s="76"/>
      <c r="N16" s="76"/>
      <c r="O16" s="76"/>
    </row>
    <row r="17" spans="1:18" customFormat="1" x14ac:dyDescent="0.2">
      <c r="A17" s="40"/>
      <c r="B17" s="40"/>
      <c r="C17" s="40"/>
      <c r="D17" s="40"/>
      <c r="E17" s="40"/>
      <c r="F17" s="40"/>
      <c r="G17" s="40"/>
      <c r="H17" s="40"/>
      <c r="I17" s="40"/>
      <c r="J17" s="40"/>
      <c r="K17" s="40"/>
      <c r="L17" s="40"/>
      <c r="M17" s="40"/>
      <c r="N17" s="40"/>
      <c r="O17" s="40"/>
      <c r="P17" s="40"/>
      <c r="Q17" s="40"/>
      <c r="R17" s="40"/>
    </row>
    <row r="18" spans="1:18" customFormat="1" ht="15" x14ac:dyDescent="0.2">
      <c r="A18" s="80" t="s">
        <v>29</v>
      </c>
      <c r="B18" s="80"/>
      <c r="C18" s="80"/>
      <c r="D18" s="80"/>
      <c r="E18" s="80"/>
      <c r="F18" s="80"/>
      <c r="G18" s="80"/>
      <c r="H18" s="80"/>
      <c r="I18" s="80"/>
      <c r="J18" s="80"/>
      <c r="K18" s="80"/>
      <c r="L18" s="80"/>
      <c r="M18" s="80"/>
      <c r="N18" s="80"/>
      <c r="O18" s="80"/>
      <c r="P18" s="40"/>
      <c r="Q18" s="40"/>
      <c r="R18" s="40"/>
    </row>
    <row r="19" spans="1:18" customFormat="1" ht="15" x14ac:dyDescent="0.2">
      <c r="A19" s="38" t="s">
        <v>30</v>
      </c>
      <c r="B19" s="38" t="s">
        <v>31</v>
      </c>
      <c r="C19" s="10" t="s">
        <v>32</v>
      </c>
      <c r="D19" s="38" t="s">
        <v>33</v>
      </c>
      <c r="E19" s="38" t="s">
        <v>34</v>
      </c>
      <c r="F19" s="38" t="s">
        <v>35</v>
      </c>
      <c r="G19" s="38" t="s">
        <v>59</v>
      </c>
      <c r="H19" s="38" t="s">
        <v>36</v>
      </c>
      <c r="I19" s="38" t="s">
        <v>37</v>
      </c>
      <c r="J19" s="38" t="s">
        <v>159</v>
      </c>
      <c r="K19" s="38" t="s">
        <v>160</v>
      </c>
      <c r="L19" s="38" t="s">
        <v>161</v>
      </c>
      <c r="M19" s="81" t="s">
        <v>162</v>
      </c>
      <c r="N19" s="81"/>
      <c r="O19" s="38" t="s">
        <v>38</v>
      </c>
      <c r="P19" s="40"/>
      <c r="Q19" s="40"/>
      <c r="R19" s="40"/>
    </row>
    <row r="20" spans="1:18" customFormat="1" ht="30" x14ac:dyDescent="0.2">
      <c r="A20" s="11" t="s">
        <v>39</v>
      </c>
      <c r="B20" s="68">
        <v>25</v>
      </c>
      <c r="C20" s="68">
        <v>27</v>
      </c>
      <c r="D20" s="68">
        <v>144</v>
      </c>
      <c r="E20" s="68">
        <v>123</v>
      </c>
      <c r="F20" s="68">
        <v>145</v>
      </c>
      <c r="G20" s="68">
        <v>143</v>
      </c>
      <c r="H20" s="41">
        <v>108</v>
      </c>
      <c r="I20" s="41">
        <v>135</v>
      </c>
      <c r="J20" s="41">
        <v>126</v>
      </c>
      <c r="K20" s="41">
        <v>158</v>
      </c>
      <c r="L20" s="41">
        <v>161</v>
      </c>
      <c r="M20" s="82">
        <v>76</v>
      </c>
      <c r="N20" s="82"/>
      <c r="O20" s="41">
        <f>SUM(B20:N20)</f>
        <v>1371</v>
      </c>
      <c r="P20" s="40"/>
      <c r="Q20" s="40"/>
      <c r="R20" s="40"/>
    </row>
    <row r="21" spans="1:18" customFormat="1" ht="30" x14ac:dyDescent="0.2">
      <c r="A21" s="11" t="s">
        <v>40</v>
      </c>
      <c r="B21" s="68">
        <v>25</v>
      </c>
      <c r="C21" s="69">
        <v>25</v>
      </c>
      <c r="D21" s="70">
        <v>144</v>
      </c>
      <c r="E21" s="71">
        <v>123</v>
      </c>
      <c r="F21" s="70">
        <v>145</v>
      </c>
      <c r="G21" s="70">
        <v>143</v>
      </c>
      <c r="H21" s="41">
        <v>108</v>
      </c>
      <c r="I21" s="41">
        <v>135</v>
      </c>
      <c r="J21" s="41">
        <v>126</v>
      </c>
      <c r="K21" s="41">
        <v>158</v>
      </c>
      <c r="L21" s="41">
        <v>161</v>
      </c>
      <c r="M21" s="82">
        <v>76</v>
      </c>
      <c r="N21" s="82"/>
      <c r="O21" s="41">
        <f>SUM(B21:N21)</f>
        <v>1369</v>
      </c>
      <c r="P21" s="40"/>
      <c r="Q21" s="40"/>
      <c r="R21" s="40"/>
    </row>
    <row r="22" spans="1:18" customFormat="1" ht="28.5" x14ac:dyDescent="0.2">
      <c r="A22" s="36" t="s">
        <v>60</v>
      </c>
      <c r="B22" s="42">
        <f t="shared" ref="B22:L22" si="0">+B21/B20</f>
        <v>1</v>
      </c>
      <c r="C22" s="42">
        <f t="shared" si="0"/>
        <v>0.92592592592592593</v>
      </c>
      <c r="D22" s="42">
        <f t="shared" si="0"/>
        <v>1</v>
      </c>
      <c r="E22" s="42">
        <f t="shared" si="0"/>
        <v>1</v>
      </c>
      <c r="F22" s="42">
        <f t="shared" si="0"/>
        <v>1</v>
      </c>
      <c r="G22" s="42">
        <f t="shared" si="0"/>
        <v>1</v>
      </c>
      <c r="H22" s="42">
        <f t="shared" si="0"/>
        <v>1</v>
      </c>
      <c r="I22" s="42">
        <f t="shared" si="0"/>
        <v>1</v>
      </c>
      <c r="J22" s="42">
        <f t="shared" si="0"/>
        <v>1</v>
      </c>
      <c r="K22" s="42">
        <f t="shared" si="0"/>
        <v>1</v>
      </c>
      <c r="L22" s="42">
        <f t="shared" si="0"/>
        <v>1</v>
      </c>
      <c r="M22" s="83">
        <v>1</v>
      </c>
      <c r="N22" s="83"/>
      <c r="O22" s="42">
        <f>+O21/O20</f>
        <v>0.9985412107950401</v>
      </c>
      <c r="P22" s="40"/>
      <c r="Q22" s="40"/>
      <c r="R22" s="40"/>
    </row>
    <row r="23" spans="1:18" customFormat="1" ht="42.75" x14ac:dyDescent="0.2">
      <c r="A23" s="36" t="s">
        <v>61</v>
      </c>
      <c r="B23" s="12">
        <v>0</v>
      </c>
      <c r="C23" s="72">
        <v>15</v>
      </c>
      <c r="D23" s="35">
        <v>24</v>
      </c>
      <c r="E23" s="73">
        <v>44</v>
      </c>
      <c r="F23" s="35">
        <v>66</v>
      </c>
      <c r="G23" s="14">
        <v>101</v>
      </c>
      <c r="H23" s="14">
        <v>148</v>
      </c>
      <c r="I23" s="14">
        <v>64</v>
      </c>
      <c r="J23" s="14">
        <v>146</v>
      </c>
      <c r="K23" s="14">
        <v>159</v>
      </c>
      <c r="L23" s="14">
        <v>97</v>
      </c>
      <c r="M23" s="84">
        <v>67</v>
      </c>
      <c r="N23" s="84"/>
      <c r="O23" s="41">
        <f>SUM(B23:N23)</f>
        <v>931</v>
      </c>
      <c r="P23" s="40"/>
      <c r="Q23" s="40"/>
      <c r="R23" s="40" t="s">
        <v>62</v>
      </c>
    </row>
    <row r="24" spans="1:18" s="18" customFormat="1" ht="12.75" x14ac:dyDescent="0.2">
      <c r="A24" s="15"/>
      <c r="B24" s="15"/>
      <c r="C24" s="15"/>
      <c r="D24" s="43">
        <v>0.8</v>
      </c>
      <c r="E24" s="43"/>
      <c r="F24" s="43">
        <v>0.8</v>
      </c>
      <c r="G24" s="43">
        <v>0.8</v>
      </c>
      <c r="H24" s="43">
        <v>0.8</v>
      </c>
      <c r="I24" s="43"/>
      <c r="J24" s="43"/>
      <c r="K24" s="43">
        <v>0.8</v>
      </c>
      <c r="L24" s="43">
        <v>0.8</v>
      </c>
      <c r="M24" s="43">
        <v>0.8</v>
      </c>
      <c r="N24" s="43"/>
      <c r="O24" s="17"/>
    </row>
    <row r="25" spans="1:18" customFormat="1" ht="15" x14ac:dyDescent="0.2">
      <c r="A25" s="80" t="s">
        <v>41</v>
      </c>
      <c r="B25" s="80"/>
      <c r="C25" s="80"/>
      <c r="D25" s="80"/>
      <c r="E25" s="80"/>
      <c r="F25" s="80"/>
      <c r="G25" s="80"/>
      <c r="H25" s="80"/>
      <c r="I25" s="80"/>
      <c r="J25" s="80"/>
      <c r="K25" s="75" t="s">
        <v>42</v>
      </c>
      <c r="L25" s="75"/>
      <c r="M25" s="75"/>
      <c r="N25" s="75"/>
      <c r="O25" s="75"/>
      <c r="P25" s="40"/>
      <c r="Q25" s="40"/>
      <c r="R25" s="40"/>
    </row>
    <row r="26" spans="1:18" customFormat="1" ht="12.75" customHeight="1" x14ac:dyDescent="0.2">
      <c r="A26" s="44"/>
      <c r="B26" s="44"/>
      <c r="C26" s="44"/>
      <c r="D26" s="44"/>
      <c r="E26" s="44"/>
      <c r="F26" s="45"/>
      <c r="G26" s="45"/>
      <c r="H26" s="45"/>
      <c r="I26" s="45"/>
      <c r="J26" s="45"/>
      <c r="K26" s="75" t="s">
        <v>43</v>
      </c>
      <c r="L26" s="75"/>
      <c r="M26" s="75"/>
      <c r="N26" s="75"/>
      <c r="O26" s="20"/>
      <c r="P26" s="40"/>
      <c r="Q26" s="40"/>
      <c r="R26" s="40"/>
    </row>
    <row r="27" spans="1:18" customFormat="1" ht="6.75" hidden="1" customHeight="1" x14ac:dyDescent="0.2">
      <c r="A27" s="44"/>
      <c r="B27" s="44"/>
      <c r="C27" s="44"/>
      <c r="D27" s="44"/>
      <c r="E27" s="44"/>
      <c r="F27" s="44"/>
      <c r="G27" s="45"/>
      <c r="H27" s="45"/>
      <c r="I27" s="45"/>
      <c r="J27" s="45"/>
      <c r="K27" s="75" t="s">
        <v>44</v>
      </c>
      <c r="L27" s="75"/>
      <c r="M27" s="75"/>
      <c r="N27" s="75"/>
      <c r="O27" s="20"/>
      <c r="P27" s="40"/>
      <c r="R27" s="40"/>
    </row>
    <row r="28" spans="1:18" customFormat="1" ht="15" hidden="1" x14ac:dyDescent="0.2">
      <c r="A28" s="44"/>
      <c r="B28" s="44"/>
      <c r="C28" s="44"/>
      <c r="D28" s="44"/>
      <c r="E28" s="44"/>
      <c r="F28" s="44"/>
      <c r="G28" s="45"/>
      <c r="H28" s="45"/>
      <c r="I28" s="45"/>
      <c r="J28" s="45"/>
      <c r="K28" s="75" t="s">
        <v>45</v>
      </c>
      <c r="L28" s="75"/>
      <c r="M28" s="75"/>
      <c r="N28" s="75"/>
      <c r="O28" s="21" t="s">
        <v>46</v>
      </c>
      <c r="P28" s="40"/>
      <c r="R28" s="40"/>
    </row>
    <row r="29" spans="1:18" customFormat="1" ht="15" hidden="1" x14ac:dyDescent="0.2">
      <c r="A29" s="44"/>
      <c r="B29" s="44"/>
      <c r="C29" s="44"/>
      <c r="D29" s="44"/>
      <c r="E29" s="44"/>
      <c r="F29" s="44"/>
      <c r="G29" s="45"/>
      <c r="H29" s="45"/>
      <c r="I29" s="45"/>
      <c r="J29" s="45"/>
      <c r="K29" s="75" t="s">
        <v>47</v>
      </c>
      <c r="L29" s="75"/>
      <c r="M29" s="75"/>
      <c r="N29" s="75"/>
      <c r="O29" s="20"/>
      <c r="P29" s="40"/>
      <c r="R29" s="40"/>
    </row>
    <row r="30" spans="1:18" customFormat="1" ht="15" hidden="1" x14ac:dyDescent="0.2">
      <c r="A30" s="44"/>
      <c r="B30" s="44"/>
      <c r="C30" s="44"/>
      <c r="D30" s="44"/>
      <c r="E30" s="44"/>
      <c r="F30" s="44"/>
      <c r="G30" s="45"/>
      <c r="H30" s="45"/>
      <c r="I30" s="45"/>
      <c r="J30" s="45"/>
      <c r="K30" s="75" t="s">
        <v>48</v>
      </c>
      <c r="L30" s="75"/>
      <c r="M30" s="75"/>
      <c r="N30" s="75"/>
      <c r="O30" s="20"/>
      <c r="P30" s="40"/>
      <c r="R30" s="40"/>
    </row>
    <row r="31" spans="1:18" customFormat="1" ht="15" hidden="1" x14ac:dyDescent="0.2">
      <c r="A31" s="44"/>
      <c r="B31" s="44"/>
      <c r="C31" s="44"/>
      <c r="D31" s="44"/>
      <c r="E31" s="44"/>
      <c r="F31" s="44"/>
      <c r="G31" s="45"/>
      <c r="H31" s="45"/>
      <c r="I31" s="45"/>
      <c r="J31" s="45"/>
      <c r="K31" s="75" t="s">
        <v>49</v>
      </c>
      <c r="L31" s="75"/>
      <c r="M31" s="75"/>
      <c r="N31" s="75"/>
      <c r="O31" s="75"/>
      <c r="P31" s="40"/>
      <c r="Q31" s="40"/>
      <c r="R31" s="40"/>
    </row>
    <row r="32" spans="1:18" customFormat="1" hidden="1" x14ac:dyDescent="0.2">
      <c r="A32" s="44"/>
      <c r="B32" s="44"/>
      <c r="C32" s="44"/>
      <c r="D32" s="44"/>
      <c r="E32" s="44"/>
      <c r="F32" s="44"/>
      <c r="G32" s="45"/>
      <c r="H32" s="45"/>
      <c r="I32" s="45"/>
      <c r="J32" s="45"/>
      <c r="K32" s="76" t="s">
        <v>58</v>
      </c>
      <c r="L32" s="76"/>
      <c r="M32" s="76"/>
      <c r="N32" s="76"/>
      <c r="O32" s="76"/>
      <c r="P32" s="40"/>
      <c r="Q32" s="40"/>
      <c r="R32" s="40"/>
    </row>
    <row r="33" spans="1:15" customFormat="1" hidden="1" x14ac:dyDescent="0.2">
      <c r="A33" s="44"/>
      <c r="B33" s="44"/>
      <c r="C33" s="44"/>
      <c r="D33" s="44"/>
      <c r="E33" s="44"/>
      <c r="F33" s="44"/>
      <c r="G33" s="45"/>
      <c r="H33" s="45"/>
      <c r="I33" s="45"/>
      <c r="J33" s="45"/>
      <c r="K33" s="76" t="s">
        <v>28</v>
      </c>
      <c r="L33" s="76"/>
      <c r="M33" s="76"/>
      <c r="N33" s="76"/>
      <c r="O33" s="76"/>
    </row>
    <row r="34" spans="1:15" customFormat="1" ht="15" x14ac:dyDescent="0.2">
      <c r="A34" s="77" t="s">
        <v>163</v>
      </c>
      <c r="B34" s="77"/>
      <c r="C34" s="77"/>
      <c r="D34" s="77"/>
      <c r="E34" s="77"/>
      <c r="F34" s="77"/>
      <c r="G34" s="77"/>
      <c r="H34" s="77"/>
      <c r="I34" s="77"/>
      <c r="J34" s="77"/>
      <c r="K34" s="78" t="s">
        <v>50</v>
      </c>
      <c r="L34" s="78"/>
      <c r="M34" s="46">
        <v>31</v>
      </c>
      <c r="N34" s="46">
        <v>12</v>
      </c>
      <c r="O34" s="46">
        <v>2017</v>
      </c>
    </row>
    <row r="35" spans="1:15" customFormat="1" ht="15" x14ac:dyDescent="0.2">
      <c r="A35" s="77"/>
      <c r="B35" s="77"/>
      <c r="C35" s="77"/>
      <c r="D35" s="77"/>
      <c r="E35" s="77"/>
      <c r="F35" s="77"/>
      <c r="G35" s="77"/>
      <c r="H35" s="77"/>
      <c r="I35" s="77"/>
      <c r="J35" s="77"/>
      <c r="K35" s="78" t="s">
        <v>51</v>
      </c>
      <c r="L35" s="78"/>
      <c r="M35" s="46">
        <v>1</v>
      </c>
      <c r="N35" s="46">
        <v>1</v>
      </c>
      <c r="O35" s="46">
        <v>2018</v>
      </c>
    </row>
    <row r="36" spans="1:15" customFormat="1" ht="65.25" customHeight="1" x14ac:dyDescent="0.2">
      <c r="A36" s="77"/>
      <c r="B36" s="77"/>
      <c r="C36" s="77"/>
      <c r="D36" s="77"/>
      <c r="E36" s="77"/>
      <c r="F36" s="77"/>
      <c r="G36" s="77"/>
      <c r="H36" s="77"/>
      <c r="I36" s="77"/>
      <c r="J36" s="77"/>
      <c r="K36" s="78" t="s">
        <v>52</v>
      </c>
      <c r="L36" s="78"/>
      <c r="M36" s="79" t="s">
        <v>53</v>
      </c>
      <c r="N36" s="79"/>
      <c r="O36" s="79"/>
    </row>
  </sheetData>
  <mergeCells count="58">
    <mergeCell ref="A10:C10"/>
    <mergeCell ref="D10:G10"/>
    <mergeCell ref="H10:K10"/>
    <mergeCell ref="L10:O10"/>
    <mergeCell ref="C1:K3"/>
    <mergeCell ref="L1:O2"/>
    <mergeCell ref="L3:O4"/>
    <mergeCell ref="C4:K6"/>
    <mergeCell ref="L5:O6"/>
    <mergeCell ref="A7:O7"/>
    <mergeCell ref="A8:O8"/>
    <mergeCell ref="A9:C9"/>
    <mergeCell ref="D9:G9"/>
    <mergeCell ref="H9:K9"/>
    <mergeCell ref="L9:O9"/>
    <mergeCell ref="A11:C11"/>
    <mergeCell ref="D11:G11"/>
    <mergeCell ref="H11:K11"/>
    <mergeCell ref="L11:O11"/>
    <mergeCell ref="A12:C12"/>
    <mergeCell ref="D12:G12"/>
    <mergeCell ref="H12:K12"/>
    <mergeCell ref="L12:O12"/>
    <mergeCell ref="A13:C13"/>
    <mergeCell ref="D13:G13"/>
    <mergeCell ref="H13:K13"/>
    <mergeCell ref="L13:O13"/>
    <mergeCell ref="A14:C14"/>
    <mergeCell ref="D14:G14"/>
    <mergeCell ref="H14:K14"/>
    <mergeCell ref="L14:O14"/>
    <mergeCell ref="A15:C16"/>
    <mergeCell ref="D15:G15"/>
    <mergeCell ref="H15:K16"/>
    <mergeCell ref="L15:O15"/>
    <mergeCell ref="D16:G16"/>
    <mergeCell ref="L16:O16"/>
    <mergeCell ref="K29:N29"/>
    <mergeCell ref="A18:O18"/>
    <mergeCell ref="M19:N19"/>
    <mergeCell ref="M20:N20"/>
    <mergeCell ref="M21:N21"/>
    <mergeCell ref="M22:N22"/>
    <mergeCell ref="M23:N23"/>
    <mergeCell ref="A25:J25"/>
    <mergeCell ref="K25:O25"/>
    <mergeCell ref="K26:N26"/>
    <mergeCell ref="K27:N27"/>
    <mergeCell ref="K28:N28"/>
    <mergeCell ref="K30:N30"/>
    <mergeCell ref="K31:O31"/>
    <mergeCell ref="K32:O32"/>
    <mergeCell ref="K33:O33"/>
    <mergeCell ref="A34:J36"/>
    <mergeCell ref="K34:L34"/>
    <mergeCell ref="K35:L35"/>
    <mergeCell ref="K36:L36"/>
    <mergeCell ref="M36:O36"/>
  </mergeCells>
  <dataValidations count="5">
    <dataValidation type="list" allowBlank="1" showErrorMessage="1" sqref="L11">
      <formula1>"INICIATIVAS,ASISTENTES,ACTIVIDADES,EQUIPAMIENTOS,POR CIENTO,PARTICIPANTES,NIÑOS Y NIÑAS,NIÑOS, NIÑAS Y JÓVENES,ORGANIZACIONES,ESPACIOS,"</formula1>
    </dataValidation>
    <dataValidation type="list" allowBlank="1" showErrorMessage="1" sqref="L10">
      <formula1>"Gestión Apropiación de las Prácticas Artísticas,Gestión Fomento a las Prácticas Artísticas,Gestión para la Sostenibilidad de los Equipamientos Culturales,Mejoramiento Contínuo,Gestión Comunicaciones,Gestión Tecnológica,Gestión Bienes, Servicios e Infraest"</formula1>
    </dataValidation>
    <dataValidation type="list" allowBlank="1" showErrorMessage="1" sqref="L9">
      <formula1>"EFICACIA,EFICIENCIA,EFECTIVIDAD"</formula1>
    </dataValidation>
    <dataValidation type="list" allowBlank="1" showErrorMessage="1" sqref="D10">
      <formula1>"914. Promoción de la creación y la apropiación artística en niños y niñas en prim infancia,915. Promoción de la formación, apropiación y creación artística en niños, niñas y adolescentes en col de Bogotá.,772. Reconocimiento de la diversidad y la intercul"</formula1>
    </dataValidation>
    <dataValidation type="list" allowBlank="1" showErrorMessage="1" sqref="L12">
      <formula1>"MENSUAL,BIMENSUAL,TRIMESTRAL,SEMESTRAL,ANUAL"</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41"/>
  <sheetViews>
    <sheetView topLeftCell="A7" zoomScale="90" zoomScaleNormal="90" workbookViewId="0">
      <selection activeCell="A20" sqref="A20:A23"/>
    </sheetView>
  </sheetViews>
  <sheetFormatPr baseColWidth="10" defaultRowHeight="14.25" x14ac:dyDescent="0.2"/>
  <cols>
    <col min="1" max="1" width="4.875" style="8" bestFit="1" customWidth="1"/>
    <col min="2" max="2" width="17" style="8" customWidth="1"/>
    <col min="3" max="14" width="8.25" style="8" customWidth="1"/>
    <col min="15" max="15" width="8.5" style="8" customWidth="1"/>
    <col min="16" max="16" width="11.625" style="8" customWidth="1"/>
    <col min="17" max="17" width="2.375" style="8" customWidth="1"/>
    <col min="18" max="257" width="10" style="8" customWidth="1"/>
    <col min="258" max="1024" width="10" customWidth="1"/>
    <col min="1025" max="1025" width="11" customWidth="1"/>
  </cols>
  <sheetData>
    <row r="1" spans="1:16" s="3" customFormat="1" ht="13.9" customHeight="1" x14ac:dyDescent="0.2">
      <c r="A1" s="95"/>
      <c r="B1" s="95"/>
      <c r="C1" s="95"/>
      <c r="D1" s="96" t="s">
        <v>0</v>
      </c>
      <c r="E1" s="96"/>
      <c r="F1" s="96"/>
      <c r="G1" s="96"/>
      <c r="H1" s="96"/>
      <c r="I1" s="96"/>
      <c r="J1" s="96"/>
      <c r="K1" s="96"/>
      <c r="L1" s="96"/>
      <c r="M1" s="88" t="s">
        <v>1</v>
      </c>
      <c r="N1" s="88"/>
      <c r="O1" s="88"/>
      <c r="P1" s="88"/>
    </row>
    <row r="2" spans="1:16" s="3" customFormat="1" ht="13.9" customHeight="1" x14ac:dyDescent="0.2">
      <c r="A2" s="95"/>
      <c r="B2" s="95"/>
      <c r="C2" s="95"/>
      <c r="D2" s="96"/>
      <c r="E2" s="96"/>
      <c r="F2" s="96"/>
      <c r="G2" s="96"/>
      <c r="H2" s="96"/>
      <c r="I2" s="96"/>
      <c r="J2" s="96"/>
      <c r="K2" s="96"/>
      <c r="L2" s="96"/>
      <c r="M2" s="88"/>
      <c r="N2" s="88"/>
      <c r="O2" s="88"/>
      <c r="P2" s="88"/>
    </row>
    <row r="3" spans="1:16" s="3" customFormat="1" ht="13.9" customHeight="1" x14ac:dyDescent="0.2">
      <c r="A3" s="95"/>
      <c r="B3" s="95"/>
      <c r="C3" s="95"/>
      <c r="D3" s="96"/>
      <c r="E3" s="96"/>
      <c r="F3" s="96"/>
      <c r="G3" s="96"/>
      <c r="H3" s="96"/>
      <c r="I3" s="96"/>
      <c r="J3" s="96"/>
      <c r="K3" s="96"/>
      <c r="L3" s="96"/>
      <c r="M3" s="88" t="s">
        <v>54</v>
      </c>
      <c r="N3" s="88"/>
      <c r="O3" s="88"/>
      <c r="P3" s="88"/>
    </row>
    <row r="4" spans="1:16" s="3" customFormat="1" ht="13.9" customHeight="1" x14ac:dyDescent="0.2">
      <c r="A4" s="95"/>
      <c r="B4" s="95"/>
      <c r="C4" s="95"/>
      <c r="D4" s="96" t="s">
        <v>2</v>
      </c>
      <c r="E4" s="96"/>
      <c r="F4" s="96"/>
      <c r="G4" s="96"/>
      <c r="H4" s="96"/>
      <c r="I4" s="96"/>
      <c r="J4" s="96"/>
      <c r="K4" s="96"/>
      <c r="L4" s="96"/>
      <c r="M4" s="88"/>
      <c r="N4" s="88"/>
      <c r="O4" s="88"/>
      <c r="P4" s="88"/>
    </row>
    <row r="5" spans="1:16" s="3" customFormat="1" ht="13.9" customHeight="1" x14ac:dyDescent="0.2">
      <c r="A5" s="95"/>
      <c r="B5" s="95"/>
      <c r="C5" s="95"/>
      <c r="D5" s="96"/>
      <c r="E5" s="96"/>
      <c r="F5" s="96"/>
      <c r="G5" s="96"/>
      <c r="H5" s="96"/>
      <c r="I5" s="96"/>
      <c r="J5" s="96"/>
      <c r="K5" s="96"/>
      <c r="L5" s="96"/>
      <c r="M5" s="88" t="s">
        <v>3</v>
      </c>
      <c r="N5" s="88"/>
      <c r="O5" s="88"/>
      <c r="P5" s="88"/>
    </row>
    <row r="6" spans="1:16" s="3" customFormat="1" ht="13.9" customHeight="1" x14ac:dyDescent="0.2">
      <c r="A6" s="95"/>
      <c r="B6" s="95"/>
      <c r="C6" s="95"/>
      <c r="D6" s="96"/>
      <c r="E6" s="96"/>
      <c r="F6" s="96"/>
      <c r="G6" s="96"/>
      <c r="H6" s="96"/>
      <c r="I6" s="96"/>
      <c r="J6" s="96"/>
      <c r="K6" s="96"/>
      <c r="L6" s="96"/>
      <c r="M6" s="88"/>
      <c r="N6" s="88"/>
      <c r="O6" s="88"/>
      <c r="P6" s="88"/>
    </row>
    <row r="7" spans="1:16" s="3" customFormat="1" ht="14.65" customHeight="1" x14ac:dyDescent="0.2">
      <c r="A7" s="94"/>
      <c r="B7" s="94"/>
      <c r="C7" s="94"/>
      <c r="D7" s="94"/>
      <c r="E7" s="94"/>
      <c r="F7" s="94"/>
      <c r="G7" s="94"/>
      <c r="H7" s="94"/>
      <c r="I7" s="94"/>
      <c r="J7" s="94"/>
      <c r="K7" s="94"/>
      <c r="L7" s="94"/>
      <c r="M7" s="94"/>
      <c r="N7" s="94"/>
      <c r="O7" s="94"/>
      <c r="P7" s="94"/>
    </row>
    <row r="8" spans="1:16" ht="30" customHeight="1" x14ac:dyDescent="0.2">
      <c r="A8" s="80" t="s">
        <v>4</v>
      </c>
      <c r="B8" s="80"/>
      <c r="C8" s="80"/>
      <c r="D8" s="80"/>
      <c r="E8" s="80"/>
      <c r="F8" s="80"/>
      <c r="G8" s="80"/>
      <c r="H8" s="80"/>
      <c r="I8" s="80"/>
      <c r="J8" s="80"/>
      <c r="K8" s="80"/>
      <c r="L8" s="80"/>
      <c r="M8" s="80"/>
      <c r="N8" s="80"/>
      <c r="O8" s="80"/>
      <c r="P8" s="80"/>
    </row>
    <row r="9" spans="1:16" ht="42" customHeight="1" x14ac:dyDescent="0.2">
      <c r="A9" s="81" t="s">
        <v>5</v>
      </c>
      <c r="B9" s="81"/>
      <c r="C9" s="81"/>
      <c r="D9" s="86" t="s">
        <v>87</v>
      </c>
      <c r="E9" s="86"/>
      <c r="F9" s="86"/>
      <c r="G9" s="86"/>
      <c r="H9" s="86"/>
      <c r="I9" s="86"/>
      <c r="J9" s="81" t="s">
        <v>6</v>
      </c>
      <c r="K9" s="81"/>
      <c r="L9" s="81"/>
      <c r="M9" s="85" t="s">
        <v>7</v>
      </c>
      <c r="N9" s="85"/>
      <c r="O9" s="85"/>
      <c r="P9" s="85"/>
    </row>
    <row r="10" spans="1:16" ht="42" customHeight="1" x14ac:dyDescent="0.2">
      <c r="A10" s="81" t="s">
        <v>8</v>
      </c>
      <c r="B10" s="81"/>
      <c r="C10" s="81"/>
      <c r="D10" s="86" t="s">
        <v>9</v>
      </c>
      <c r="E10" s="86"/>
      <c r="F10" s="86"/>
      <c r="G10" s="86"/>
      <c r="H10" s="86"/>
      <c r="I10" s="86"/>
      <c r="J10" s="81" t="s">
        <v>10</v>
      </c>
      <c r="K10" s="81"/>
      <c r="L10" s="81"/>
      <c r="M10" s="85" t="s">
        <v>11</v>
      </c>
      <c r="N10" s="85"/>
      <c r="O10" s="85"/>
      <c r="P10" s="85"/>
    </row>
    <row r="11" spans="1:16" ht="33.75" customHeight="1" x14ac:dyDescent="0.2">
      <c r="A11" s="81" t="s">
        <v>12</v>
      </c>
      <c r="B11" s="81"/>
      <c r="C11" s="81"/>
      <c r="D11" s="86" t="s">
        <v>63</v>
      </c>
      <c r="E11" s="86"/>
      <c r="F11" s="86"/>
      <c r="G11" s="86"/>
      <c r="H11" s="86"/>
      <c r="I11" s="86"/>
      <c r="J11" s="81" t="s">
        <v>13</v>
      </c>
      <c r="K11" s="81"/>
      <c r="L11" s="81"/>
      <c r="M11" s="85" t="s">
        <v>14</v>
      </c>
      <c r="N11" s="85"/>
      <c r="O11" s="85"/>
      <c r="P11" s="85"/>
    </row>
    <row r="12" spans="1:16" ht="33.75" customHeight="1" x14ac:dyDescent="0.2">
      <c r="A12" s="81" t="s">
        <v>15</v>
      </c>
      <c r="B12" s="81"/>
      <c r="C12" s="81"/>
      <c r="D12" s="86" t="s">
        <v>64</v>
      </c>
      <c r="E12" s="86"/>
      <c r="F12" s="86"/>
      <c r="G12" s="86"/>
      <c r="H12" s="86"/>
      <c r="I12" s="86"/>
      <c r="J12" s="81" t="s">
        <v>17</v>
      </c>
      <c r="K12" s="81"/>
      <c r="L12" s="81"/>
      <c r="M12" s="85" t="s">
        <v>57</v>
      </c>
      <c r="N12" s="85"/>
      <c r="O12" s="85"/>
      <c r="P12" s="85"/>
    </row>
    <row r="13" spans="1:16" ht="52.9" customHeight="1" x14ac:dyDescent="0.2">
      <c r="A13" s="81" t="s">
        <v>19</v>
      </c>
      <c r="B13" s="81"/>
      <c r="C13" s="81"/>
      <c r="D13" s="86" t="s">
        <v>88</v>
      </c>
      <c r="E13" s="86"/>
      <c r="F13" s="86"/>
      <c r="G13" s="86"/>
      <c r="H13" s="86"/>
      <c r="I13" s="86"/>
      <c r="J13" s="81" t="s">
        <v>21</v>
      </c>
      <c r="K13" s="81"/>
      <c r="L13" s="81"/>
      <c r="M13" s="85" t="s">
        <v>65</v>
      </c>
      <c r="N13" s="85"/>
      <c r="O13" s="85"/>
      <c r="P13" s="85"/>
    </row>
    <row r="14" spans="1:16" ht="48.75" customHeight="1" x14ac:dyDescent="0.2">
      <c r="A14" s="81" t="s">
        <v>23</v>
      </c>
      <c r="B14" s="81"/>
      <c r="C14" s="81"/>
      <c r="D14" s="86" t="s">
        <v>66</v>
      </c>
      <c r="E14" s="86"/>
      <c r="F14" s="86"/>
      <c r="G14" s="86"/>
      <c r="H14" s="86"/>
      <c r="I14" s="86"/>
      <c r="J14" s="81" t="s">
        <v>24</v>
      </c>
      <c r="K14" s="81"/>
      <c r="L14" s="81"/>
      <c r="M14" s="85" t="s">
        <v>67</v>
      </c>
      <c r="N14" s="85"/>
      <c r="O14" s="85"/>
      <c r="P14" s="85"/>
    </row>
    <row r="15" spans="1:16" ht="36" customHeight="1" x14ac:dyDescent="0.2">
      <c r="A15" s="81" t="s">
        <v>26</v>
      </c>
      <c r="B15" s="81"/>
      <c r="C15" s="81"/>
      <c r="D15" s="91" t="s">
        <v>168</v>
      </c>
      <c r="E15" s="91"/>
      <c r="F15" s="91"/>
      <c r="G15" s="91"/>
      <c r="H15" s="91"/>
      <c r="I15" s="81" t="s">
        <v>27</v>
      </c>
      <c r="J15" s="81"/>
      <c r="K15" s="81"/>
      <c r="L15" s="91" t="s">
        <v>58</v>
      </c>
      <c r="M15" s="91"/>
      <c r="N15" s="91"/>
      <c r="O15" s="91"/>
      <c r="P15" s="91"/>
    </row>
    <row r="16" spans="1:16" ht="25.5" customHeight="1" x14ac:dyDescent="0.2">
      <c r="A16" s="81"/>
      <c r="B16" s="81"/>
      <c r="C16" s="81"/>
      <c r="D16" s="91" t="s">
        <v>150</v>
      </c>
      <c r="E16" s="91"/>
      <c r="F16" s="91"/>
      <c r="G16" s="91"/>
      <c r="H16" s="91"/>
      <c r="I16" s="81"/>
      <c r="J16" s="81"/>
      <c r="K16" s="81"/>
      <c r="L16" s="91" t="s">
        <v>28</v>
      </c>
      <c r="M16" s="91"/>
      <c r="N16" s="91"/>
      <c r="O16" s="91"/>
      <c r="P16" s="91"/>
    </row>
    <row r="17" spans="1:16" ht="6.75" customHeight="1" x14ac:dyDescent="0.2"/>
    <row r="18" spans="1:16" ht="30" customHeight="1" x14ac:dyDescent="0.2">
      <c r="A18" s="80" t="s">
        <v>29</v>
      </c>
      <c r="B18" s="80"/>
      <c r="C18" s="80"/>
      <c r="D18" s="80"/>
      <c r="E18" s="80"/>
      <c r="F18" s="80"/>
      <c r="G18" s="80"/>
      <c r="H18" s="80"/>
      <c r="I18" s="80"/>
      <c r="J18" s="80"/>
      <c r="K18" s="80"/>
      <c r="L18" s="80"/>
      <c r="M18" s="80"/>
      <c r="N18" s="80"/>
      <c r="O18" s="80"/>
      <c r="P18" s="80"/>
    </row>
    <row r="19" spans="1:16" ht="30" customHeight="1" x14ac:dyDescent="0.2">
      <c r="A19" s="9" t="s">
        <v>68</v>
      </c>
      <c r="B19" s="10" t="s">
        <v>69</v>
      </c>
      <c r="C19" s="10" t="s">
        <v>70</v>
      </c>
      <c r="D19" s="9" t="s">
        <v>71</v>
      </c>
      <c r="E19" s="9" t="s">
        <v>72</v>
      </c>
      <c r="F19" s="9" t="s">
        <v>73</v>
      </c>
      <c r="G19" s="9" t="s">
        <v>74</v>
      </c>
      <c r="H19" s="9" t="s">
        <v>75</v>
      </c>
      <c r="I19" s="9" t="s">
        <v>76</v>
      </c>
      <c r="J19" s="9" t="s">
        <v>77</v>
      </c>
      <c r="K19" s="9" t="s">
        <v>78</v>
      </c>
      <c r="L19" s="9" t="s">
        <v>79</v>
      </c>
      <c r="M19" s="9" t="s">
        <v>80</v>
      </c>
      <c r="N19" s="9" t="s">
        <v>81</v>
      </c>
      <c r="O19" s="9" t="s">
        <v>149</v>
      </c>
      <c r="P19" s="9" t="s">
        <v>38</v>
      </c>
    </row>
    <row r="20" spans="1:16" ht="44.85" customHeight="1" x14ac:dyDescent="0.2">
      <c r="A20" s="92">
        <v>2017</v>
      </c>
      <c r="B20" s="13" t="s">
        <v>83</v>
      </c>
      <c r="C20" s="36">
        <v>36</v>
      </c>
      <c r="D20" s="54">
        <v>104</v>
      </c>
      <c r="E20" s="55">
        <v>131</v>
      </c>
      <c r="F20" s="55">
        <v>142</v>
      </c>
      <c r="G20" s="56">
        <v>130</v>
      </c>
      <c r="H20" s="36">
        <v>168</v>
      </c>
      <c r="I20" s="35">
        <v>121</v>
      </c>
      <c r="J20" s="14">
        <v>135</v>
      </c>
      <c r="K20" s="14">
        <v>175</v>
      </c>
      <c r="L20" s="14">
        <v>172</v>
      </c>
      <c r="M20" s="14">
        <v>160</v>
      </c>
      <c r="N20" s="14">
        <v>50</v>
      </c>
      <c r="O20" s="32">
        <f>AVERAGE(C20:N20)</f>
        <v>127</v>
      </c>
      <c r="P20" s="22">
        <f>SUM(C20:O20)</f>
        <v>1651</v>
      </c>
    </row>
    <row r="21" spans="1:16" ht="44.85" customHeight="1" x14ac:dyDescent="0.2">
      <c r="A21" s="92"/>
      <c r="B21" s="13" t="s">
        <v>84</v>
      </c>
      <c r="C21" s="36">
        <v>33</v>
      </c>
      <c r="D21" s="54">
        <v>113</v>
      </c>
      <c r="E21" s="55">
        <v>130</v>
      </c>
      <c r="F21" s="57">
        <v>154</v>
      </c>
      <c r="G21" s="55">
        <v>163</v>
      </c>
      <c r="H21" s="55">
        <v>215</v>
      </c>
      <c r="I21" s="35">
        <v>121</v>
      </c>
      <c r="J21" s="14">
        <v>135</v>
      </c>
      <c r="K21" s="14">
        <v>175</v>
      </c>
      <c r="L21" s="14">
        <v>172</v>
      </c>
      <c r="M21" s="14">
        <v>160</v>
      </c>
      <c r="N21" s="14">
        <v>50</v>
      </c>
      <c r="O21" s="60">
        <f>AVERAGE(C21:N21)</f>
        <v>135.08333333333334</v>
      </c>
      <c r="P21" s="60">
        <f>SUM(C21:O21)</f>
        <v>1756.0833333333333</v>
      </c>
    </row>
    <row r="22" spans="1:16" ht="44.85" customHeight="1" x14ac:dyDescent="0.2">
      <c r="A22" s="92"/>
      <c r="B22" s="13" t="s">
        <v>85</v>
      </c>
      <c r="C22" s="23">
        <f>+C21/C20</f>
        <v>0.91666666666666663</v>
      </c>
      <c r="D22" s="23">
        <f t="shared" ref="D22:P22" si="0">+D21/D20</f>
        <v>1.0865384615384615</v>
      </c>
      <c r="E22" s="23">
        <f t="shared" si="0"/>
        <v>0.99236641221374045</v>
      </c>
      <c r="F22" s="23">
        <f t="shared" si="0"/>
        <v>1.0845070422535212</v>
      </c>
      <c r="G22" s="23">
        <f t="shared" si="0"/>
        <v>1.2538461538461538</v>
      </c>
      <c r="H22" s="23">
        <f t="shared" si="0"/>
        <v>1.2797619047619047</v>
      </c>
      <c r="I22" s="23">
        <f t="shared" si="0"/>
        <v>1</v>
      </c>
      <c r="J22" s="23">
        <f t="shared" si="0"/>
        <v>1</v>
      </c>
      <c r="K22" s="23">
        <f t="shared" si="0"/>
        <v>1</v>
      </c>
      <c r="L22" s="23">
        <f t="shared" si="0"/>
        <v>1</v>
      </c>
      <c r="M22" s="23">
        <f t="shared" si="0"/>
        <v>1</v>
      </c>
      <c r="N22" s="23">
        <f t="shared" si="0"/>
        <v>1</v>
      </c>
      <c r="O22" s="23">
        <f t="shared" si="0"/>
        <v>1.0636482939632548</v>
      </c>
      <c r="P22" s="23">
        <f t="shared" si="0"/>
        <v>1.0636482939632546</v>
      </c>
    </row>
    <row r="23" spans="1:16" ht="53.25" customHeight="1" x14ac:dyDescent="0.2">
      <c r="A23" s="92"/>
      <c r="B23" s="13" t="s">
        <v>89</v>
      </c>
      <c r="C23" s="12">
        <v>5</v>
      </c>
      <c r="D23" s="58">
        <v>70</v>
      </c>
      <c r="E23" s="14">
        <v>159</v>
      </c>
      <c r="F23" s="74">
        <v>227</v>
      </c>
      <c r="G23" s="14">
        <v>306</v>
      </c>
      <c r="H23" s="14">
        <v>77</v>
      </c>
      <c r="I23" s="35">
        <v>127</v>
      </c>
      <c r="J23" s="14">
        <v>33</v>
      </c>
      <c r="K23" s="14">
        <v>135</v>
      </c>
      <c r="L23" s="14">
        <v>152</v>
      </c>
      <c r="M23" s="14">
        <v>112</v>
      </c>
      <c r="N23" s="14">
        <v>64</v>
      </c>
      <c r="O23" s="60">
        <f>AVERAGE(C23:N23)</f>
        <v>122.25</v>
      </c>
      <c r="P23" s="60">
        <f>SUM(C23:O23)</f>
        <v>1589.25</v>
      </c>
    </row>
    <row r="24" spans="1:16" s="18" customFormat="1" ht="12.75" customHeight="1" x14ac:dyDescent="0.2">
      <c r="A24" s="15"/>
      <c r="B24" s="15"/>
      <c r="C24" s="16">
        <v>0.8</v>
      </c>
      <c r="D24" s="16">
        <v>0.8</v>
      </c>
      <c r="E24" s="16">
        <v>0.8</v>
      </c>
      <c r="F24" s="16">
        <v>0.8</v>
      </c>
      <c r="G24" s="16">
        <v>0.8</v>
      </c>
      <c r="H24" s="16">
        <v>0.8</v>
      </c>
      <c r="I24" s="16">
        <v>0.8</v>
      </c>
      <c r="J24" s="16">
        <v>0.8</v>
      </c>
      <c r="K24" s="16">
        <v>0.8</v>
      </c>
      <c r="L24" s="16">
        <v>0.8</v>
      </c>
      <c r="M24" s="16">
        <v>0.8</v>
      </c>
      <c r="N24" s="16"/>
      <c r="O24" s="16">
        <v>0.8</v>
      </c>
      <c r="P24" s="17"/>
    </row>
    <row r="25" spans="1:16" ht="30" customHeight="1" x14ac:dyDescent="0.2">
      <c r="A25" s="80" t="s">
        <v>41</v>
      </c>
      <c r="B25" s="80"/>
      <c r="C25" s="80"/>
      <c r="D25" s="80"/>
      <c r="E25" s="80"/>
      <c r="F25" s="80"/>
      <c r="G25" s="80"/>
      <c r="H25" s="80"/>
      <c r="I25" s="80"/>
      <c r="J25" s="80"/>
      <c r="K25" s="75" t="s">
        <v>42</v>
      </c>
      <c r="L25" s="75"/>
      <c r="M25" s="75"/>
      <c r="N25" s="75"/>
      <c r="O25" s="75"/>
      <c r="P25" s="75"/>
    </row>
    <row r="26" spans="1:16" ht="36.6" customHeight="1" x14ac:dyDescent="0.2">
      <c r="A26" s="5"/>
      <c r="B26" s="5"/>
      <c r="C26" s="5"/>
      <c r="D26" s="5"/>
      <c r="E26" s="5"/>
      <c r="F26" s="5"/>
      <c r="G26" s="19"/>
      <c r="H26" s="19"/>
      <c r="I26" s="19"/>
      <c r="J26" s="19"/>
      <c r="K26" s="93" t="s">
        <v>43</v>
      </c>
      <c r="L26" s="93"/>
      <c r="M26" s="93"/>
      <c r="N26" s="93"/>
      <c r="O26" s="93"/>
      <c r="P26" s="12"/>
    </row>
    <row r="27" spans="1:16" ht="36.6" customHeight="1" x14ac:dyDescent="0.2">
      <c r="A27" s="5"/>
      <c r="B27" s="5"/>
      <c r="C27" s="5"/>
      <c r="D27" s="5"/>
      <c r="E27" s="5"/>
      <c r="F27" s="5"/>
      <c r="G27" s="5"/>
      <c r="H27" s="19"/>
      <c r="I27" s="19"/>
      <c r="J27" s="19"/>
      <c r="K27" s="93" t="s">
        <v>44</v>
      </c>
      <c r="L27" s="93"/>
      <c r="M27" s="93"/>
      <c r="N27" s="93"/>
      <c r="O27" s="93"/>
      <c r="P27" s="12"/>
    </row>
    <row r="28" spans="1:16" ht="36.6" customHeight="1" x14ac:dyDescent="0.2">
      <c r="A28" s="5"/>
      <c r="B28" s="5"/>
      <c r="C28" s="5"/>
      <c r="D28" s="5"/>
      <c r="E28" s="5"/>
      <c r="F28" s="5"/>
      <c r="G28" s="5"/>
      <c r="H28" s="19"/>
      <c r="I28" s="19"/>
      <c r="J28" s="19"/>
      <c r="K28" s="93" t="s">
        <v>45</v>
      </c>
      <c r="L28" s="93"/>
      <c r="M28" s="93"/>
      <c r="N28" s="93"/>
      <c r="O28" s="93"/>
      <c r="P28" s="12" t="s">
        <v>46</v>
      </c>
    </row>
    <row r="29" spans="1:16" ht="36.6" customHeight="1" x14ac:dyDescent="0.2">
      <c r="A29" s="5"/>
      <c r="B29" s="5"/>
      <c r="C29" s="5"/>
      <c r="D29" s="5"/>
      <c r="E29" s="5"/>
      <c r="F29" s="5"/>
      <c r="G29" s="5"/>
      <c r="H29" s="19"/>
      <c r="I29" s="19"/>
      <c r="J29" s="19"/>
      <c r="K29" s="93" t="s">
        <v>47</v>
      </c>
      <c r="L29" s="93"/>
      <c r="M29" s="93"/>
      <c r="N29" s="93"/>
      <c r="O29" s="93"/>
      <c r="P29" s="12"/>
    </row>
    <row r="30" spans="1:16" ht="36.6" customHeight="1" x14ac:dyDescent="0.2">
      <c r="A30" s="5"/>
      <c r="B30" s="5"/>
      <c r="C30" s="5"/>
      <c r="D30" s="5"/>
      <c r="E30" s="5"/>
      <c r="F30" s="5"/>
      <c r="G30" s="5"/>
      <c r="H30" s="19"/>
      <c r="I30" s="19"/>
      <c r="J30" s="19"/>
      <c r="K30" s="93" t="s">
        <v>48</v>
      </c>
      <c r="L30" s="93"/>
      <c r="M30" s="93"/>
      <c r="N30" s="93"/>
      <c r="O30" s="93"/>
      <c r="P30" s="12"/>
    </row>
    <row r="31" spans="1:16" ht="36.6" customHeight="1" x14ac:dyDescent="0.2">
      <c r="A31" s="5"/>
      <c r="B31" s="5"/>
      <c r="C31" s="5"/>
      <c r="D31" s="5"/>
      <c r="E31" s="5"/>
      <c r="F31" s="5"/>
      <c r="G31" s="5"/>
      <c r="H31" s="19"/>
      <c r="I31" s="19"/>
      <c r="J31" s="19"/>
      <c r="K31" s="75" t="s">
        <v>49</v>
      </c>
      <c r="L31" s="75"/>
      <c r="M31" s="75"/>
      <c r="N31" s="75"/>
      <c r="O31" s="75"/>
      <c r="P31" s="75"/>
    </row>
    <row r="32" spans="1:16" ht="36.6" customHeight="1" x14ac:dyDescent="0.2">
      <c r="A32" s="5"/>
      <c r="B32" s="5"/>
      <c r="C32" s="5"/>
      <c r="D32" s="5"/>
      <c r="E32" s="5"/>
      <c r="F32" s="5"/>
      <c r="G32" s="5"/>
      <c r="H32" s="19"/>
      <c r="I32" s="19"/>
      <c r="J32" s="19"/>
      <c r="K32" s="91" t="s">
        <v>58</v>
      </c>
      <c r="L32" s="91"/>
      <c r="M32" s="91"/>
      <c r="N32" s="91"/>
      <c r="O32" s="91"/>
      <c r="P32" s="91"/>
    </row>
    <row r="33" spans="1:16" ht="36.6" customHeight="1" x14ac:dyDescent="0.2">
      <c r="A33" s="5"/>
      <c r="B33" s="5"/>
      <c r="C33" s="5"/>
      <c r="D33" s="5"/>
      <c r="E33" s="5"/>
      <c r="F33" s="5"/>
      <c r="G33" s="5"/>
      <c r="H33" s="19"/>
      <c r="I33" s="19"/>
      <c r="J33" s="19"/>
      <c r="K33" s="91" t="s">
        <v>28</v>
      </c>
      <c r="L33" s="91"/>
      <c r="M33" s="91"/>
      <c r="N33" s="91"/>
      <c r="O33" s="91"/>
      <c r="P33" s="91"/>
    </row>
    <row r="34" spans="1:16" ht="49.15" customHeight="1" x14ac:dyDescent="0.2">
      <c r="A34" s="90" t="s">
        <v>164</v>
      </c>
      <c r="B34" s="90"/>
      <c r="C34" s="90"/>
      <c r="D34" s="90"/>
      <c r="E34" s="90"/>
      <c r="F34" s="90"/>
      <c r="G34" s="90"/>
      <c r="H34" s="90"/>
      <c r="I34" s="90"/>
      <c r="J34" s="90"/>
      <c r="K34" s="78" t="s">
        <v>50</v>
      </c>
      <c r="L34" s="78"/>
      <c r="M34" s="78"/>
      <c r="N34" s="46">
        <v>31</v>
      </c>
      <c r="O34" s="46">
        <v>12</v>
      </c>
      <c r="P34" s="46">
        <v>2017</v>
      </c>
    </row>
    <row r="35" spans="1:16" ht="55.9" customHeight="1" x14ac:dyDescent="0.2">
      <c r="A35" s="90"/>
      <c r="B35" s="90"/>
      <c r="C35" s="90"/>
      <c r="D35" s="90"/>
      <c r="E35" s="90"/>
      <c r="F35" s="90"/>
      <c r="G35" s="90"/>
      <c r="H35" s="90"/>
      <c r="I35" s="90"/>
      <c r="J35" s="90"/>
      <c r="K35" s="78" t="s">
        <v>51</v>
      </c>
      <c r="L35" s="78"/>
      <c r="M35" s="78"/>
      <c r="N35" s="46">
        <v>1</v>
      </c>
      <c r="O35" s="46">
        <v>1</v>
      </c>
      <c r="P35" s="46">
        <v>2018</v>
      </c>
    </row>
    <row r="36" spans="1:16" ht="18.75" customHeight="1" x14ac:dyDescent="0.2">
      <c r="A36" s="90"/>
      <c r="B36" s="90"/>
      <c r="C36" s="90"/>
      <c r="D36" s="90"/>
      <c r="E36" s="90"/>
      <c r="F36" s="90"/>
      <c r="G36" s="90"/>
      <c r="H36" s="90"/>
      <c r="I36" s="90"/>
      <c r="J36" s="90"/>
      <c r="K36" s="78" t="s">
        <v>52</v>
      </c>
      <c r="L36" s="78"/>
      <c r="M36" s="78"/>
      <c r="N36" s="79" t="s">
        <v>86</v>
      </c>
      <c r="O36" s="79"/>
      <c r="P36" s="79"/>
    </row>
    <row r="40" spans="1:16" x14ac:dyDescent="0.2">
      <c r="B40" s="40"/>
      <c r="C40" s="40"/>
    </row>
    <row r="41" spans="1:16" x14ac:dyDescent="0.2">
      <c r="B41" s="40"/>
    </row>
  </sheetData>
  <sheetProtection formatCells="0" formatColumns="0" formatRows="0" insertColumns="0" insertRows="0" insertHyperlinks="0" deleteColumns="0" deleteRows="0" sort="0" autoFilter="0" pivotTables="0"/>
  <mergeCells count="55">
    <mergeCell ref="A1:C6"/>
    <mergeCell ref="D1:L3"/>
    <mergeCell ref="M1:P2"/>
    <mergeCell ref="M3:P4"/>
    <mergeCell ref="D4:L6"/>
    <mergeCell ref="M5:P6"/>
    <mergeCell ref="A7:P7"/>
    <mergeCell ref="A8:P8"/>
    <mergeCell ref="A9:C9"/>
    <mergeCell ref="D9:I9"/>
    <mergeCell ref="J9:L9"/>
    <mergeCell ref="M9:P9"/>
    <mergeCell ref="A10:C10"/>
    <mergeCell ref="D10:I10"/>
    <mergeCell ref="J10:L10"/>
    <mergeCell ref="M10:P10"/>
    <mergeCell ref="A11:C11"/>
    <mergeCell ref="D11:I11"/>
    <mergeCell ref="J11:L11"/>
    <mergeCell ref="M11:P11"/>
    <mergeCell ref="A12:C12"/>
    <mergeCell ref="D12:I12"/>
    <mergeCell ref="J12:L12"/>
    <mergeCell ref="M12:P12"/>
    <mergeCell ref="A13:C13"/>
    <mergeCell ref="D13:I13"/>
    <mergeCell ref="J13:L13"/>
    <mergeCell ref="M13:P13"/>
    <mergeCell ref="A14:C14"/>
    <mergeCell ref="D14:I14"/>
    <mergeCell ref="J14:L14"/>
    <mergeCell ref="M14:P14"/>
    <mergeCell ref="A15:C16"/>
    <mergeCell ref="D15:H15"/>
    <mergeCell ref="I15:K16"/>
    <mergeCell ref="L15:P15"/>
    <mergeCell ref="D16:H16"/>
    <mergeCell ref="L16:P16"/>
    <mergeCell ref="K33:P33"/>
    <mergeCell ref="A18:P18"/>
    <mergeCell ref="A20:A23"/>
    <mergeCell ref="A25:J25"/>
    <mergeCell ref="K25:P25"/>
    <mergeCell ref="K26:O26"/>
    <mergeCell ref="K27:O27"/>
    <mergeCell ref="K28:O28"/>
    <mergeCell ref="K29:O29"/>
    <mergeCell ref="K30:O30"/>
    <mergeCell ref="K31:P31"/>
    <mergeCell ref="K32:P32"/>
    <mergeCell ref="A34:J36"/>
    <mergeCell ref="K34:M34"/>
    <mergeCell ref="K35:M35"/>
    <mergeCell ref="K36:M36"/>
    <mergeCell ref="N36:P36"/>
  </mergeCells>
  <printOptions horizontalCentered="1"/>
  <pageMargins left="0.19685039370078741" right="0.23622047244094491" top="0.78740157480314965" bottom="0.55118110236220474" header="0.47244094488188981" footer="0.23622047244094491"/>
  <pageSetup paperSize="14" scale="65" fitToWidth="0" fitToHeight="0" pageOrder="overThenDown" orientation="portrait" horizontalDpi="4294967294" vertic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37"/>
  <sheetViews>
    <sheetView topLeftCell="A20" zoomScale="70" zoomScaleNormal="70" workbookViewId="0">
      <selection activeCell="C2" sqref="C2"/>
    </sheetView>
  </sheetViews>
  <sheetFormatPr baseColWidth="10" defaultRowHeight="14.25" x14ac:dyDescent="0.2"/>
  <cols>
    <col min="1" max="1" width="9.375" style="8" customWidth="1"/>
    <col min="2" max="2" width="17.25" style="8" customWidth="1"/>
    <col min="3" max="3" width="9.75" style="8" customWidth="1"/>
    <col min="4" max="17" width="9.375" style="8" customWidth="1"/>
    <col min="18" max="18" width="2.375" style="8" customWidth="1"/>
    <col min="19" max="257" width="10" style="8" customWidth="1"/>
    <col min="258" max="1024" width="10" customWidth="1"/>
    <col min="1025" max="1025" width="11" customWidth="1"/>
  </cols>
  <sheetData>
    <row r="1" spans="1:17" s="3" customFormat="1" ht="13.9" customHeight="1" x14ac:dyDescent="0.2">
      <c r="A1" s="1"/>
      <c r="B1" s="2"/>
      <c r="C1" s="28"/>
      <c r="D1" s="87" t="s">
        <v>0</v>
      </c>
      <c r="E1" s="87"/>
      <c r="F1" s="87"/>
      <c r="G1" s="87"/>
      <c r="H1" s="87"/>
      <c r="I1" s="87"/>
      <c r="J1" s="87"/>
      <c r="K1" s="87"/>
      <c r="L1" s="87"/>
      <c r="M1" s="87"/>
      <c r="N1" s="88" t="s">
        <v>1</v>
      </c>
      <c r="O1" s="88"/>
      <c r="P1" s="88"/>
      <c r="Q1" s="88"/>
    </row>
    <row r="2" spans="1:17" s="3" customFormat="1" ht="13.9" customHeight="1" x14ac:dyDescent="0.2">
      <c r="A2" s="4"/>
      <c r="B2" s="5"/>
      <c r="C2" s="29"/>
      <c r="D2" s="87"/>
      <c r="E2" s="87"/>
      <c r="F2" s="87"/>
      <c r="G2" s="87"/>
      <c r="H2" s="87"/>
      <c r="I2" s="87"/>
      <c r="J2" s="87"/>
      <c r="K2" s="87"/>
      <c r="L2" s="87"/>
      <c r="M2" s="87"/>
      <c r="N2" s="88"/>
      <c r="O2" s="88"/>
      <c r="P2" s="88"/>
      <c r="Q2" s="88"/>
    </row>
    <row r="3" spans="1:17" s="3" customFormat="1" ht="13.9" customHeight="1" x14ac:dyDescent="0.2">
      <c r="A3" s="4"/>
      <c r="B3" s="5"/>
      <c r="C3" s="29"/>
      <c r="D3" s="87"/>
      <c r="E3" s="87"/>
      <c r="F3" s="87"/>
      <c r="G3" s="87"/>
      <c r="H3" s="87"/>
      <c r="I3" s="87"/>
      <c r="J3" s="87"/>
      <c r="K3" s="87"/>
      <c r="L3" s="87"/>
      <c r="M3" s="87"/>
      <c r="N3" s="88" t="s">
        <v>54</v>
      </c>
      <c r="O3" s="88"/>
      <c r="P3" s="88"/>
      <c r="Q3" s="88"/>
    </row>
    <row r="4" spans="1:17" s="3" customFormat="1" ht="13.9" customHeight="1" x14ac:dyDescent="0.2">
      <c r="A4" s="4"/>
      <c r="B4" s="5"/>
      <c r="C4" s="29"/>
      <c r="D4" s="87" t="s">
        <v>2</v>
      </c>
      <c r="E4" s="87"/>
      <c r="F4" s="87"/>
      <c r="G4" s="87"/>
      <c r="H4" s="87"/>
      <c r="I4" s="87"/>
      <c r="J4" s="87"/>
      <c r="K4" s="87"/>
      <c r="L4" s="87"/>
      <c r="M4" s="87"/>
      <c r="N4" s="88"/>
      <c r="O4" s="88"/>
      <c r="P4" s="88"/>
      <c r="Q4" s="88"/>
    </row>
    <row r="5" spans="1:17" s="3" customFormat="1" ht="13.9" customHeight="1" x14ac:dyDescent="0.2">
      <c r="A5" s="4"/>
      <c r="B5" s="5"/>
      <c r="C5" s="29"/>
      <c r="D5" s="87"/>
      <c r="E5" s="87"/>
      <c r="F5" s="87"/>
      <c r="G5" s="87"/>
      <c r="H5" s="87"/>
      <c r="I5" s="87"/>
      <c r="J5" s="87"/>
      <c r="K5" s="87"/>
      <c r="L5" s="87"/>
      <c r="M5" s="87"/>
      <c r="N5" s="88" t="s">
        <v>3</v>
      </c>
      <c r="O5" s="88"/>
      <c r="P5" s="88"/>
      <c r="Q5" s="88"/>
    </row>
    <row r="6" spans="1:17" s="3" customFormat="1" ht="13.9" customHeight="1" x14ac:dyDescent="0.2">
      <c r="A6" s="6"/>
      <c r="B6" s="7"/>
      <c r="C6" s="30"/>
      <c r="D6" s="87"/>
      <c r="E6" s="87"/>
      <c r="F6" s="87"/>
      <c r="G6" s="87"/>
      <c r="H6" s="87"/>
      <c r="I6" s="87"/>
      <c r="J6" s="87"/>
      <c r="K6" s="87"/>
      <c r="L6" s="87"/>
      <c r="M6" s="87"/>
      <c r="N6" s="88"/>
      <c r="O6" s="88"/>
      <c r="P6" s="88"/>
      <c r="Q6" s="88"/>
    </row>
    <row r="7" spans="1:17" s="3" customFormat="1" ht="14.65" customHeight="1" x14ac:dyDescent="0.2">
      <c r="A7" s="94"/>
      <c r="B7" s="94"/>
      <c r="C7" s="94"/>
      <c r="D7" s="94"/>
      <c r="E7" s="94"/>
      <c r="F7" s="94"/>
      <c r="G7" s="94"/>
      <c r="H7" s="94"/>
      <c r="I7" s="94"/>
      <c r="J7" s="94"/>
      <c r="K7" s="94"/>
      <c r="L7" s="94"/>
      <c r="M7" s="94"/>
      <c r="N7" s="94"/>
      <c r="O7" s="94"/>
      <c r="P7" s="94"/>
      <c r="Q7" s="94"/>
    </row>
    <row r="8" spans="1:17" ht="30" customHeight="1" x14ac:dyDescent="0.2">
      <c r="A8" s="80" t="s">
        <v>4</v>
      </c>
      <c r="B8" s="80"/>
      <c r="C8" s="80"/>
      <c r="D8" s="80"/>
      <c r="E8" s="80"/>
      <c r="F8" s="80"/>
      <c r="G8" s="80"/>
      <c r="H8" s="80"/>
      <c r="I8" s="80"/>
      <c r="J8" s="80"/>
      <c r="K8" s="80"/>
      <c r="L8" s="80"/>
      <c r="M8" s="80"/>
      <c r="N8" s="80"/>
      <c r="O8" s="80"/>
      <c r="P8" s="80"/>
      <c r="Q8" s="80"/>
    </row>
    <row r="9" spans="1:17" ht="42" customHeight="1" x14ac:dyDescent="0.2">
      <c r="A9" s="81" t="s">
        <v>5</v>
      </c>
      <c r="B9" s="81"/>
      <c r="C9" s="81"/>
      <c r="D9" s="81"/>
      <c r="E9" s="86" t="s">
        <v>118</v>
      </c>
      <c r="F9" s="86"/>
      <c r="G9" s="86"/>
      <c r="H9" s="86"/>
      <c r="I9" s="86"/>
      <c r="J9" s="86"/>
      <c r="K9" s="81" t="s">
        <v>6</v>
      </c>
      <c r="L9" s="81"/>
      <c r="M9" s="81"/>
      <c r="N9" s="85" t="s">
        <v>7</v>
      </c>
      <c r="O9" s="85"/>
      <c r="P9" s="85"/>
      <c r="Q9" s="85"/>
    </row>
    <row r="10" spans="1:17" ht="42" customHeight="1" x14ac:dyDescent="0.2">
      <c r="A10" s="81" t="s">
        <v>8</v>
      </c>
      <c r="B10" s="81"/>
      <c r="C10" s="81"/>
      <c r="D10" s="81"/>
      <c r="E10" s="86" t="s">
        <v>9</v>
      </c>
      <c r="F10" s="86"/>
      <c r="G10" s="86"/>
      <c r="H10" s="86"/>
      <c r="I10" s="86"/>
      <c r="J10" s="86"/>
      <c r="K10" s="81" t="s">
        <v>10</v>
      </c>
      <c r="L10" s="81"/>
      <c r="M10" s="81"/>
      <c r="N10" s="85" t="s">
        <v>11</v>
      </c>
      <c r="O10" s="85"/>
      <c r="P10" s="85"/>
      <c r="Q10" s="85"/>
    </row>
    <row r="11" spans="1:17" ht="52.9" customHeight="1" x14ac:dyDescent="0.2">
      <c r="A11" s="81" t="s">
        <v>12</v>
      </c>
      <c r="B11" s="81"/>
      <c r="C11" s="81"/>
      <c r="D11" s="81"/>
      <c r="E11" s="86" t="s">
        <v>119</v>
      </c>
      <c r="F11" s="86"/>
      <c r="G11" s="86"/>
      <c r="H11" s="86"/>
      <c r="I11" s="86"/>
      <c r="J11" s="86"/>
      <c r="K11" s="81" t="s">
        <v>13</v>
      </c>
      <c r="L11" s="81"/>
      <c r="M11" s="81"/>
      <c r="N11" s="85" t="s">
        <v>14</v>
      </c>
      <c r="O11" s="85"/>
      <c r="P11" s="85"/>
      <c r="Q11" s="85"/>
    </row>
    <row r="12" spans="1:17" ht="63.6" customHeight="1" x14ac:dyDescent="0.2">
      <c r="A12" s="81" t="s">
        <v>15</v>
      </c>
      <c r="B12" s="81"/>
      <c r="C12" s="81"/>
      <c r="D12" s="81"/>
      <c r="E12" s="86" t="s">
        <v>110</v>
      </c>
      <c r="F12" s="86"/>
      <c r="G12" s="86"/>
      <c r="H12" s="86"/>
      <c r="I12" s="86"/>
      <c r="J12" s="86"/>
      <c r="K12" s="81" t="s">
        <v>17</v>
      </c>
      <c r="L12" s="81"/>
      <c r="M12" s="81"/>
      <c r="N12" s="85" t="s">
        <v>18</v>
      </c>
      <c r="O12" s="85"/>
      <c r="P12" s="85"/>
      <c r="Q12" s="85"/>
    </row>
    <row r="13" spans="1:17" ht="66.599999999999994" customHeight="1" x14ac:dyDescent="0.2">
      <c r="A13" s="81" t="s">
        <v>19</v>
      </c>
      <c r="B13" s="81"/>
      <c r="C13" s="81"/>
      <c r="D13" s="81"/>
      <c r="E13" s="86" t="s">
        <v>111</v>
      </c>
      <c r="F13" s="86"/>
      <c r="G13" s="86"/>
      <c r="H13" s="86"/>
      <c r="I13" s="86"/>
      <c r="J13" s="86"/>
      <c r="K13" s="81" t="s">
        <v>21</v>
      </c>
      <c r="L13" s="81"/>
      <c r="M13" s="81"/>
      <c r="N13" s="85" t="s">
        <v>112</v>
      </c>
      <c r="O13" s="85"/>
      <c r="P13" s="85"/>
      <c r="Q13" s="85"/>
    </row>
    <row r="14" spans="1:17" ht="134.25" customHeight="1" x14ac:dyDescent="0.2">
      <c r="A14" s="81" t="s">
        <v>23</v>
      </c>
      <c r="B14" s="81"/>
      <c r="C14" s="81"/>
      <c r="D14" s="81"/>
      <c r="E14" s="100" t="s">
        <v>169</v>
      </c>
      <c r="F14" s="100"/>
      <c r="G14" s="100"/>
      <c r="H14" s="100"/>
      <c r="I14" s="100"/>
      <c r="J14" s="100"/>
      <c r="K14" s="81" t="s">
        <v>24</v>
      </c>
      <c r="L14" s="81"/>
      <c r="M14" s="81"/>
      <c r="N14" s="85" t="s">
        <v>113</v>
      </c>
      <c r="O14" s="85"/>
      <c r="P14" s="85"/>
      <c r="Q14" s="85"/>
    </row>
    <row r="15" spans="1:17" ht="42.4" customHeight="1" x14ac:dyDescent="0.2">
      <c r="A15" s="81" t="s">
        <v>26</v>
      </c>
      <c r="B15" s="81"/>
      <c r="C15" s="81"/>
      <c r="D15" s="81"/>
      <c r="E15" s="91" t="s">
        <v>168</v>
      </c>
      <c r="F15" s="91"/>
      <c r="G15" s="91"/>
      <c r="H15" s="91"/>
      <c r="I15" s="91"/>
      <c r="J15" s="81" t="s">
        <v>27</v>
      </c>
      <c r="K15" s="81"/>
      <c r="L15" s="81"/>
      <c r="M15" s="91" t="s">
        <v>58</v>
      </c>
      <c r="N15" s="91"/>
      <c r="O15" s="91"/>
      <c r="P15" s="91"/>
      <c r="Q15" s="91"/>
    </row>
    <row r="16" spans="1:17" ht="41.25" customHeight="1" x14ac:dyDescent="0.2">
      <c r="A16" s="81"/>
      <c r="B16" s="81"/>
      <c r="C16" s="81"/>
      <c r="D16" s="81"/>
      <c r="E16" s="91" t="s">
        <v>150</v>
      </c>
      <c r="F16" s="91"/>
      <c r="G16" s="91"/>
      <c r="H16" s="91"/>
      <c r="I16" s="91"/>
      <c r="J16" s="81"/>
      <c r="K16" s="81"/>
      <c r="L16" s="81"/>
      <c r="M16" s="91" t="s">
        <v>28</v>
      </c>
      <c r="N16" s="91"/>
      <c r="O16" s="91"/>
      <c r="P16" s="91"/>
      <c r="Q16" s="91"/>
    </row>
    <row r="17" spans="1:19" ht="6.75" customHeight="1" x14ac:dyDescent="0.2"/>
    <row r="18" spans="1:19" ht="30" customHeight="1" x14ac:dyDescent="0.2">
      <c r="A18" s="80" t="s">
        <v>29</v>
      </c>
      <c r="B18" s="80"/>
      <c r="C18" s="80"/>
      <c r="D18" s="80"/>
      <c r="E18" s="80"/>
      <c r="F18" s="80"/>
      <c r="G18" s="80"/>
      <c r="H18" s="80"/>
      <c r="I18" s="80"/>
      <c r="J18" s="80"/>
      <c r="K18" s="80"/>
      <c r="L18" s="80"/>
      <c r="M18" s="80"/>
      <c r="N18" s="80"/>
      <c r="O18" s="80"/>
      <c r="P18" s="80"/>
      <c r="Q18" s="80"/>
    </row>
    <row r="19" spans="1:19" ht="30" customHeight="1" x14ac:dyDescent="0.2">
      <c r="A19" s="9" t="s">
        <v>68</v>
      </c>
      <c r="B19" s="10" t="s">
        <v>96</v>
      </c>
      <c r="C19" s="10" t="s">
        <v>70</v>
      </c>
      <c r="D19" s="9" t="s">
        <v>71</v>
      </c>
      <c r="E19" s="9" t="s">
        <v>72</v>
      </c>
      <c r="F19" s="9" t="s">
        <v>73</v>
      </c>
      <c r="G19" s="9" t="s">
        <v>74</v>
      </c>
      <c r="H19" s="9" t="s">
        <v>75</v>
      </c>
      <c r="I19" s="9" t="s">
        <v>152</v>
      </c>
      <c r="J19" s="9" t="s">
        <v>153</v>
      </c>
      <c r="K19" s="9" t="s">
        <v>78</v>
      </c>
      <c r="L19" s="9" t="s">
        <v>79</v>
      </c>
      <c r="M19" s="9" t="s">
        <v>154</v>
      </c>
      <c r="N19" s="9" t="s">
        <v>81</v>
      </c>
      <c r="O19" s="9" t="s">
        <v>38</v>
      </c>
      <c r="P19" s="81" t="s">
        <v>114</v>
      </c>
      <c r="Q19" s="81"/>
    </row>
    <row r="20" spans="1:19" ht="44.85" customHeight="1" x14ac:dyDescent="0.2">
      <c r="A20" s="91">
        <v>2017</v>
      </c>
      <c r="B20" s="13" t="s">
        <v>120</v>
      </c>
      <c r="C20" s="51">
        <v>17</v>
      </c>
      <c r="D20" s="51">
        <v>14</v>
      </c>
      <c r="E20" s="51">
        <v>14</v>
      </c>
      <c r="F20" s="51">
        <v>34</v>
      </c>
      <c r="G20" s="51">
        <v>41</v>
      </c>
      <c r="H20" s="51">
        <v>13</v>
      </c>
      <c r="I20" s="62">
        <v>15</v>
      </c>
      <c r="J20" s="62">
        <v>20</v>
      </c>
      <c r="K20" s="62">
        <v>50</v>
      </c>
      <c r="L20" s="62">
        <v>14</v>
      </c>
      <c r="M20" s="62">
        <v>16</v>
      </c>
      <c r="N20" s="62">
        <v>16</v>
      </c>
      <c r="O20" s="31">
        <f>SUM(C20:N20)</f>
        <v>264</v>
      </c>
      <c r="P20" s="98">
        <f>AVERAGE(C20:N20)</f>
        <v>22</v>
      </c>
      <c r="Q20" s="98"/>
    </row>
    <row r="21" spans="1:19" ht="44.85" customHeight="1" x14ac:dyDescent="0.2">
      <c r="A21" s="91"/>
      <c r="B21" s="13" t="s">
        <v>121</v>
      </c>
      <c r="C21" s="51">
        <v>49</v>
      </c>
      <c r="D21" s="52">
        <v>68</v>
      </c>
      <c r="E21" s="52">
        <v>154</v>
      </c>
      <c r="F21" s="52">
        <v>194</v>
      </c>
      <c r="G21" s="52">
        <v>233</v>
      </c>
      <c r="H21" s="52">
        <v>150</v>
      </c>
      <c r="I21" s="63">
        <v>190</v>
      </c>
      <c r="J21" s="63">
        <v>245</v>
      </c>
      <c r="K21" s="63">
        <v>308</v>
      </c>
      <c r="L21" s="63">
        <v>231</v>
      </c>
      <c r="M21" s="63">
        <v>245</v>
      </c>
      <c r="N21" s="63">
        <v>102</v>
      </c>
      <c r="O21" s="31">
        <f>SUM(C21:N21)</f>
        <v>2169</v>
      </c>
      <c r="P21" s="98">
        <f>AVERAGE(C21:N21)</f>
        <v>180.75</v>
      </c>
      <c r="Q21" s="98"/>
      <c r="S21" s="37">
        <f>O21-O24</f>
        <v>313</v>
      </c>
    </row>
    <row r="22" spans="1:19" ht="44.85" customHeight="1" x14ac:dyDescent="0.2">
      <c r="A22" s="91"/>
      <c r="B22" s="13" t="s">
        <v>115</v>
      </c>
      <c r="C22" s="51">
        <v>4</v>
      </c>
      <c r="D22" s="53">
        <v>9</v>
      </c>
      <c r="E22" s="53">
        <v>9</v>
      </c>
      <c r="F22" s="53">
        <v>0</v>
      </c>
      <c r="G22" s="53">
        <v>24</v>
      </c>
      <c r="H22" s="53">
        <v>4</v>
      </c>
      <c r="I22" s="65">
        <v>2</v>
      </c>
      <c r="J22" s="65">
        <v>0</v>
      </c>
      <c r="K22" s="65">
        <v>2</v>
      </c>
      <c r="L22" s="65">
        <v>0</v>
      </c>
      <c r="M22" s="65">
        <v>3</v>
      </c>
      <c r="N22" s="65">
        <v>0</v>
      </c>
      <c r="O22" s="31">
        <f>SUM(C22:N22)</f>
        <v>57</v>
      </c>
      <c r="P22" s="98">
        <f>AVERAGE(C22:N22)</f>
        <v>4.75</v>
      </c>
      <c r="Q22" s="98"/>
    </row>
    <row r="23" spans="1:19" ht="44.85" customHeight="1" x14ac:dyDescent="0.2">
      <c r="A23" s="91"/>
      <c r="B23" s="13" t="s">
        <v>116</v>
      </c>
      <c r="C23" s="64">
        <f t="shared" ref="C23:H23" si="0">1-C22/C21</f>
        <v>0.91836734693877553</v>
      </c>
      <c r="D23" s="64">
        <f t="shared" si="0"/>
        <v>0.86764705882352944</v>
      </c>
      <c r="E23" s="64">
        <f t="shared" si="0"/>
        <v>0.94155844155844159</v>
      </c>
      <c r="F23" s="64">
        <f t="shared" si="0"/>
        <v>1</v>
      </c>
      <c r="G23" s="64">
        <f t="shared" si="0"/>
        <v>0.89699570815450647</v>
      </c>
      <c r="H23" s="64">
        <f t="shared" si="0"/>
        <v>0.97333333333333338</v>
      </c>
      <c r="I23" s="64">
        <f>1-I22/I21</f>
        <v>0.98947368421052628</v>
      </c>
      <c r="J23" s="64">
        <f t="shared" ref="J23:O23" si="1">1-J22/J21</f>
        <v>1</v>
      </c>
      <c r="K23" s="64">
        <f t="shared" si="1"/>
        <v>0.99350649350649356</v>
      </c>
      <c r="L23" s="64">
        <f t="shared" si="1"/>
        <v>1</v>
      </c>
      <c r="M23" s="64">
        <f t="shared" si="1"/>
        <v>0.98775510204081629</v>
      </c>
      <c r="N23" s="64">
        <f t="shared" si="1"/>
        <v>1</v>
      </c>
      <c r="O23" s="64">
        <f t="shared" si="1"/>
        <v>0.97372060857538034</v>
      </c>
      <c r="P23" s="99">
        <v>0.97372060857538034</v>
      </c>
      <c r="Q23" s="99"/>
    </row>
    <row r="24" spans="1:19" ht="44.85" customHeight="1" x14ac:dyDescent="0.2">
      <c r="A24" s="91"/>
      <c r="B24" s="13" t="s">
        <v>122</v>
      </c>
      <c r="C24" s="31">
        <v>282</v>
      </c>
      <c r="D24" s="59">
        <v>228</v>
      </c>
      <c r="E24" s="59">
        <v>75</v>
      </c>
      <c r="F24" s="59">
        <v>79</v>
      </c>
      <c r="G24" s="59">
        <v>108</v>
      </c>
      <c r="H24" s="59">
        <v>81</v>
      </c>
      <c r="I24" s="63">
        <v>82</v>
      </c>
      <c r="J24" s="63">
        <v>161</v>
      </c>
      <c r="K24" s="63">
        <v>196</v>
      </c>
      <c r="L24" s="63">
        <v>223</v>
      </c>
      <c r="M24" s="63">
        <v>198</v>
      </c>
      <c r="N24" s="63">
        <v>143</v>
      </c>
      <c r="O24" s="31">
        <f>SUM(C24:N24)</f>
        <v>1856</v>
      </c>
      <c r="P24" s="98">
        <f>AVERAGE(C24:N24)</f>
        <v>154.66666666666666</v>
      </c>
      <c r="Q24" s="98"/>
    </row>
    <row r="25" spans="1:19" s="18" customFormat="1" ht="12.75" customHeight="1" x14ac:dyDescent="0.2">
      <c r="A25" s="15"/>
      <c r="B25" s="15"/>
      <c r="C25" s="15"/>
      <c r="D25" s="16">
        <v>0.8</v>
      </c>
      <c r="E25" s="16">
        <v>0.8</v>
      </c>
      <c r="F25" s="16">
        <v>0.8</v>
      </c>
      <c r="G25" s="16">
        <v>0.8</v>
      </c>
      <c r="H25" s="16">
        <v>0.8</v>
      </c>
      <c r="I25" s="16">
        <v>0.8</v>
      </c>
      <c r="J25" s="16">
        <v>0.8</v>
      </c>
      <c r="K25" s="16">
        <v>0.8</v>
      </c>
      <c r="L25" s="16">
        <v>0.8</v>
      </c>
      <c r="M25" s="16">
        <v>0.8</v>
      </c>
      <c r="N25" s="16">
        <v>0.8</v>
      </c>
      <c r="O25" s="16">
        <v>0.8</v>
      </c>
      <c r="P25" s="16"/>
      <c r="Q25" s="17"/>
    </row>
    <row r="26" spans="1:19" ht="30" customHeight="1" x14ac:dyDescent="0.2">
      <c r="A26" s="80" t="s">
        <v>41</v>
      </c>
      <c r="B26" s="80"/>
      <c r="C26" s="80"/>
      <c r="D26" s="80"/>
      <c r="E26" s="80"/>
      <c r="F26" s="80"/>
      <c r="G26" s="80"/>
      <c r="H26" s="80"/>
      <c r="I26" s="80"/>
      <c r="J26" s="80"/>
      <c r="K26" s="80"/>
      <c r="L26" s="75" t="s">
        <v>42</v>
      </c>
      <c r="M26" s="75"/>
      <c r="N26" s="75"/>
      <c r="O26" s="75"/>
      <c r="P26" s="75"/>
      <c r="Q26" s="75"/>
    </row>
    <row r="27" spans="1:19" ht="36.6" customHeight="1" x14ac:dyDescent="0.2">
      <c r="H27"/>
      <c r="I27"/>
      <c r="J27"/>
      <c r="K27"/>
      <c r="L27" s="93" t="s">
        <v>43</v>
      </c>
      <c r="M27" s="93"/>
      <c r="N27" s="93"/>
      <c r="O27" s="93"/>
      <c r="P27" s="93"/>
      <c r="Q27" s="12"/>
    </row>
    <row r="28" spans="1:19" ht="36.6" customHeight="1" x14ac:dyDescent="0.2">
      <c r="I28"/>
      <c r="J28"/>
      <c r="K28"/>
      <c r="L28" s="93" t="s">
        <v>44</v>
      </c>
      <c r="M28" s="93"/>
      <c r="N28" s="93"/>
      <c r="O28" s="93"/>
      <c r="P28" s="93"/>
      <c r="Q28" s="12"/>
    </row>
    <row r="29" spans="1:19" ht="36.6" customHeight="1" x14ac:dyDescent="0.2">
      <c r="I29"/>
      <c r="J29"/>
      <c r="K29"/>
      <c r="L29" s="93" t="s">
        <v>45</v>
      </c>
      <c r="M29" s="93"/>
      <c r="N29" s="93"/>
      <c r="O29" s="93"/>
      <c r="P29" s="93"/>
      <c r="Q29" s="12" t="s">
        <v>46</v>
      </c>
    </row>
    <row r="30" spans="1:19" ht="36.6" customHeight="1" x14ac:dyDescent="0.2">
      <c r="I30"/>
      <c r="J30"/>
      <c r="K30"/>
      <c r="L30" s="93" t="s">
        <v>47</v>
      </c>
      <c r="M30" s="93"/>
      <c r="N30" s="93"/>
      <c r="O30" s="93"/>
      <c r="P30" s="93"/>
      <c r="Q30" s="12"/>
    </row>
    <row r="31" spans="1:19" ht="36.6" customHeight="1" x14ac:dyDescent="0.2">
      <c r="I31"/>
      <c r="J31"/>
      <c r="K31"/>
      <c r="L31" s="93" t="s">
        <v>48</v>
      </c>
      <c r="M31" s="93"/>
      <c r="N31" s="93"/>
      <c r="O31" s="93"/>
      <c r="P31" s="93"/>
      <c r="Q31" s="12"/>
    </row>
    <row r="32" spans="1:19" ht="36.6" customHeight="1" x14ac:dyDescent="0.2">
      <c r="I32"/>
      <c r="J32"/>
      <c r="K32"/>
      <c r="L32" s="75" t="s">
        <v>49</v>
      </c>
      <c r="M32" s="75"/>
      <c r="N32" s="75"/>
      <c r="O32" s="75"/>
      <c r="P32" s="75"/>
      <c r="Q32" s="75"/>
    </row>
    <row r="33" spans="1:17" ht="36.6" customHeight="1" x14ac:dyDescent="0.2">
      <c r="I33"/>
      <c r="J33"/>
      <c r="K33"/>
      <c r="L33" s="91" t="s">
        <v>58</v>
      </c>
      <c r="M33" s="91"/>
      <c r="N33" s="91"/>
      <c r="O33" s="91"/>
      <c r="P33" s="91"/>
      <c r="Q33" s="91"/>
    </row>
    <row r="34" spans="1:17" ht="36.6" customHeight="1" x14ac:dyDescent="0.2">
      <c r="I34"/>
      <c r="J34"/>
      <c r="K34"/>
      <c r="L34" s="91" t="s">
        <v>28</v>
      </c>
      <c r="M34" s="91"/>
      <c r="N34" s="91"/>
      <c r="O34" s="91"/>
      <c r="P34" s="91"/>
      <c r="Q34" s="91"/>
    </row>
    <row r="35" spans="1:17" ht="36.6" customHeight="1" x14ac:dyDescent="0.2">
      <c r="A35" s="97" t="s">
        <v>165</v>
      </c>
      <c r="B35" s="91"/>
      <c r="C35" s="91"/>
      <c r="D35" s="91"/>
      <c r="E35" s="91"/>
      <c r="F35" s="91"/>
      <c r="G35" s="91"/>
      <c r="H35" s="91"/>
      <c r="I35" s="91"/>
      <c r="J35" s="91"/>
      <c r="K35" s="91"/>
      <c r="L35" s="78" t="s">
        <v>50</v>
      </c>
      <c r="M35" s="78"/>
      <c r="N35" s="78"/>
      <c r="O35" s="46">
        <v>31</v>
      </c>
      <c r="P35" s="46">
        <v>12</v>
      </c>
      <c r="Q35" s="46">
        <v>2017</v>
      </c>
    </row>
    <row r="36" spans="1:17" ht="36.6" customHeight="1" x14ac:dyDescent="0.2">
      <c r="A36" s="91"/>
      <c r="B36" s="91"/>
      <c r="C36" s="91"/>
      <c r="D36" s="91"/>
      <c r="E36" s="91"/>
      <c r="F36" s="91"/>
      <c r="G36" s="91"/>
      <c r="H36" s="91"/>
      <c r="I36" s="91"/>
      <c r="J36" s="91"/>
      <c r="K36" s="91"/>
      <c r="L36" s="78" t="s">
        <v>51</v>
      </c>
      <c r="M36" s="78"/>
      <c r="N36" s="78"/>
      <c r="O36" s="46">
        <v>1</v>
      </c>
      <c r="P36" s="46">
        <v>1</v>
      </c>
      <c r="Q36" s="46">
        <v>2018</v>
      </c>
    </row>
    <row r="37" spans="1:17" ht="17.850000000000001" customHeight="1" x14ac:dyDescent="0.2">
      <c r="A37" s="91"/>
      <c r="B37" s="91"/>
      <c r="C37" s="91"/>
      <c r="D37" s="91"/>
      <c r="E37" s="91"/>
      <c r="F37" s="91"/>
      <c r="G37" s="91"/>
      <c r="H37" s="91"/>
      <c r="I37" s="91"/>
      <c r="J37" s="91"/>
      <c r="K37" s="91"/>
      <c r="L37" s="78" t="s">
        <v>52</v>
      </c>
      <c r="M37" s="78"/>
      <c r="N37" s="78"/>
      <c r="O37" s="79" t="s">
        <v>117</v>
      </c>
      <c r="P37" s="79"/>
      <c r="Q37" s="79"/>
    </row>
  </sheetData>
  <mergeCells count="60">
    <mergeCell ref="A10:D10"/>
    <mergeCell ref="E10:J10"/>
    <mergeCell ref="K10:M10"/>
    <mergeCell ref="N10:Q10"/>
    <mergeCell ref="D1:M3"/>
    <mergeCell ref="N1:Q2"/>
    <mergeCell ref="N3:Q4"/>
    <mergeCell ref="D4:M6"/>
    <mergeCell ref="N5:Q6"/>
    <mergeCell ref="A7:Q7"/>
    <mergeCell ref="A8:Q8"/>
    <mergeCell ref="A9:D9"/>
    <mergeCell ref="E9:J9"/>
    <mergeCell ref="K9:M9"/>
    <mergeCell ref="N9:Q9"/>
    <mergeCell ref="A11:D11"/>
    <mergeCell ref="E11:J11"/>
    <mergeCell ref="K11:M11"/>
    <mergeCell ref="N11:Q11"/>
    <mergeCell ref="A12:D12"/>
    <mergeCell ref="E12:J12"/>
    <mergeCell ref="K12:M12"/>
    <mergeCell ref="N12:Q12"/>
    <mergeCell ref="A13:D13"/>
    <mergeCell ref="E13:J13"/>
    <mergeCell ref="K13:M13"/>
    <mergeCell ref="N13:Q13"/>
    <mergeCell ref="A14:D14"/>
    <mergeCell ref="E14:J14"/>
    <mergeCell ref="K14:M14"/>
    <mergeCell ref="N14:Q14"/>
    <mergeCell ref="A15:D16"/>
    <mergeCell ref="E15:I15"/>
    <mergeCell ref="J15:L16"/>
    <mergeCell ref="M15:Q15"/>
    <mergeCell ref="E16:I16"/>
    <mergeCell ref="M16:Q16"/>
    <mergeCell ref="L30:P30"/>
    <mergeCell ref="A18:Q18"/>
    <mergeCell ref="P19:Q19"/>
    <mergeCell ref="A20:A24"/>
    <mergeCell ref="P20:Q20"/>
    <mergeCell ref="P21:Q21"/>
    <mergeCell ref="P22:Q22"/>
    <mergeCell ref="P23:Q23"/>
    <mergeCell ref="P24:Q24"/>
    <mergeCell ref="A26:K26"/>
    <mergeCell ref="L26:Q26"/>
    <mergeCell ref="L27:P27"/>
    <mergeCell ref="L28:P28"/>
    <mergeCell ref="L29:P29"/>
    <mergeCell ref="L31:P31"/>
    <mergeCell ref="L32:Q32"/>
    <mergeCell ref="L33:Q33"/>
    <mergeCell ref="L34:Q34"/>
    <mergeCell ref="A35:K37"/>
    <mergeCell ref="L35:N35"/>
    <mergeCell ref="L36:N36"/>
    <mergeCell ref="L37:N37"/>
    <mergeCell ref="O37:Q37"/>
  </mergeCells>
  <dataValidations disablePrompts="1" count="5">
    <dataValidation type="list" allowBlank="1" showErrorMessage="1" sqref="E10">
      <formula1>"914. Promoción de la creación y la apropiación artística en niños y niñas en prim infancia;915. Promoción de la formación, apropiación y creación artística en niños, niñas y adolescentes en col de Bogotá.;772. Reconocimiento de la diversidad y la intercul"</formula1>
    </dataValidation>
    <dataValidation type="list" allowBlank="1" showErrorMessage="1" sqref="N9">
      <formula1>"EFICACIA,EFICIENCIA,EFECTIVIDAD"</formula1>
    </dataValidation>
    <dataValidation type="list" allowBlank="1" showErrorMessage="1" sqref="N10">
      <formula1>"Gestión Apropiación de las Prácticas Artísticas;Gestión Fomento a las Prácticas Artísticas;Gestión para la Sostenibilidad de los Equipamientos Culturales;Mejoramiento Contínuo;Gestión Comunicaciones;Gestión Tecnológica;Gestión Bienes, Servicios e Infraest"</formula1>
    </dataValidation>
    <dataValidation type="list" allowBlank="1" showErrorMessage="1" sqref="N11">
      <formula1>"INICIATIVAS,ASISTENTES,ACTIVIDADES,EQUIPAMIENTOS,POR CIENTO,PARTICIPANTES,NIÑOS Y NIÑAS,NIÑOS, NIÑAS Y JÓVENES,ORGANIZACIONES,ESPACIOS"</formula1>
    </dataValidation>
    <dataValidation type="list" allowBlank="1" showErrorMessage="1" sqref="N12">
      <formula1>"MENSUAL,BIMENSUAL,TRIMESTRAL,SEMESTRAL,ANUAL"</formula1>
    </dataValidation>
  </dataValidations>
  <printOptions horizontalCentered="1"/>
  <pageMargins left="0.20748031496063002" right="0.24094488188976407" top="0.773622047244094" bottom="0.54606299212598408" header="0.47834645669291304" footer="0.25078740157480306"/>
  <pageSetup scale="65" fitToWidth="0" fitToHeight="0" pageOrder="overThenDown" orientation="portrait" horizontalDpi="4294967294" verticalDpi="429496729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51"/>
  <sheetViews>
    <sheetView topLeftCell="A19" zoomScale="85" zoomScaleNormal="85" workbookViewId="0">
      <selection activeCell="A36" sqref="A36:K38"/>
    </sheetView>
  </sheetViews>
  <sheetFormatPr baseColWidth="10" defaultRowHeight="14.25" x14ac:dyDescent="0.2"/>
  <cols>
    <col min="1" max="1" width="9.375" style="8" customWidth="1"/>
    <col min="2" max="2" width="14.125" style="8" customWidth="1"/>
    <col min="3" max="3" width="12.125" style="8" customWidth="1"/>
    <col min="4" max="4" width="11" style="8" customWidth="1"/>
    <col min="5" max="5" width="9.625" style="8" customWidth="1"/>
    <col min="6" max="7" width="10.625" style="8" customWidth="1"/>
    <col min="8" max="8" width="9.625" style="8" customWidth="1"/>
    <col min="9" max="11" width="10.125" style="8" customWidth="1"/>
    <col min="12" max="12" width="9.625" style="8" customWidth="1"/>
    <col min="13" max="13" width="9.875" style="8" customWidth="1"/>
    <col min="14" max="14" width="9.375" style="8" customWidth="1"/>
    <col min="15" max="15" width="9.75" style="8" customWidth="1"/>
    <col min="16" max="16" width="9.375" style="8" customWidth="1"/>
    <col min="17" max="17" width="10.75" style="8" customWidth="1"/>
    <col min="18" max="18" width="2.375" style="8" customWidth="1"/>
    <col min="19" max="257" width="10" style="8" customWidth="1"/>
    <col min="258" max="1024" width="10" customWidth="1"/>
    <col min="1025" max="1025" width="11" customWidth="1"/>
  </cols>
  <sheetData>
    <row r="1" spans="1:17" s="3" customFormat="1" ht="13.9" customHeight="1" x14ac:dyDescent="0.2">
      <c r="A1" s="1"/>
      <c r="B1" s="2"/>
      <c r="C1" s="28"/>
      <c r="D1" s="87" t="s">
        <v>0</v>
      </c>
      <c r="E1" s="87"/>
      <c r="F1" s="87"/>
      <c r="G1" s="87"/>
      <c r="H1" s="87"/>
      <c r="I1" s="87"/>
      <c r="J1" s="87"/>
      <c r="K1" s="87"/>
      <c r="L1" s="87"/>
      <c r="M1" s="87"/>
      <c r="N1" s="88" t="s">
        <v>1</v>
      </c>
      <c r="O1" s="88"/>
      <c r="P1" s="88"/>
      <c r="Q1" s="88"/>
    </row>
    <row r="2" spans="1:17" s="3" customFormat="1" ht="13.9" customHeight="1" x14ac:dyDescent="0.2">
      <c r="A2" s="4"/>
      <c r="B2" s="5"/>
      <c r="C2" s="29"/>
      <c r="D2" s="87"/>
      <c r="E2" s="87"/>
      <c r="F2" s="87"/>
      <c r="G2" s="87"/>
      <c r="H2" s="87"/>
      <c r="I2" s="87"/>
      <c r="J2" s="87"/>
      <c r="K2" s="87"/>
      <c r="L2" s="87"/>
      <c r="M2" s="87"/>
      <c r="N2" s="88"/>
      <c r="O2" s="88"/>
      <c r="P2" s="88"/>
      <c r="Q2" s="88"/>
    </row>
    <row r="3" spans="1:17" s="3" customFormat="1" ht="13.9" customHeight="1" x14ac:dyDescent="0.2">
      <c r="A3" s="4"/>
      <c r="B3" s="5"/>
      <c r="C3" s="29"/>
      <c r="D3" s="87"/>
      <c r="E3" s="87"/>
      <c r="F3" s="87"/>
      <c r="G3" s="87"/>
      <c r="H3" s="87"/>
      <c r="I3" s="87"/>
      <c r="J3" s="87"/>
      <c r="K3" s="87"/>
      <c r="L3" s="87"/>
      <c r="M3" s="87"/>
      <c r="N3" s="88" t="s">
        <v>134</v>
      </c>
      <c r="O3" s="88"/>
      <c r="P3" s="88"/>
      <c r="Q3" s="88"/>
    </row>
    <row r="4" spans="1:17" s="3" customFormat="1" ht="13.9" customHeight="1" x14ac:dyDescent="0.2">
      <c r="A4" s="4"/>
      <c r="B4" s="5"/>
      <c r="C4" s="29"/>
      <c r="D4" s="87" t="s">
        <v>2</v>
      </c>
      <c r="E4" s="87"/>
      <c r="F4" s="87"/>
      <c r="G4" s="87"/>
      <c r="H4" s="87"/>
      <c r="I4" s="87"/>
      <c r="J4" s="87"/>
      <c r="K4" s="87"/>
      <c r="L4" s="87"/>
      <c r="M4" s="87"/>
      <c r="N4" s="88"/>
      <c r="O4" s="88"/>
      <c r="P4" s="88"/>
      <c r="Q4" s="88"/>
    </row>
    <row r="5" spans="1:17" s="3" customFormat="1" ht="13.9" customHeight="1" x14ac:dyDescent="0.2">
      <c r="A5" s="4"/>
      <c r="B5" s="5"/>
      <c r="C5" s="29"/>
      <c r="D5" s="87"/>
      <c r="E5" s="87"/>
      <c r="F5" s="87"/>
      <c r="G5" s="87"/>
      <c r="H5" s="87"/>
      <c r="I5" s="87"/>
      <c r="J5" s="87"/>
      <c r="K5" s="87"/>
      <c r="L5" s="87"/>
      <c r="M5" s="87"/>
      <c r="N5" s="88" t="s">
        <v>3</v>
      </c>
      <c r="O5" s="88"/>
      <c r="P5" s="88"/>
      <c r="Q5" s="88"/>
    </row>
    <row r="6" spans="1:17" s="3" customFormat="1" ht="13.9" customHeight="1" x14ac:dyDescent="0.2">
      <c r="A6" s="6"/>
      <c r="B6" s="7"/>
      <c r="C6" s="30"/>
      <c r="D6" s="87"/>
      <c r="E6" s="87"/>
      <c r="F6" s="87"/>
      <c r="G6" s="87"/>
      <c r="H6" s="87"/>
      <c r="I6" s="87"/>
      <c r="J6" s="87"/>
      <c r="K6" s="87"/>
      <c r="L6" s="87"/>
      <c r="M6" s="87"/>
      <c r="N6" s="88"/>
      <c r="O6" s="88"/>
      <c r="P6" s="88"/>
      <c r="Q6" s="88"/>
    </row>
    <row r="7" spans="1:17" s="3" customFormat="1" ht="14.65" customHeight="1" x14ac:dyDescent="0.2">
      <c r="A7" s="94"/>
      <c r="B7" s="94"/>
      <c r="C7" s="94"/>
      <c r="D7" s="94"/>
      <c r="E7" s="94"/>
      <c r="F7" s="94"/>
      <c r="G7" s="94"/>
      <c r="H7" s="94"/>
      <c r="I7" s="94"/>
      <c r="J7" s="94"/>
      <c r="K7" s="94"/>
      <c r="L7" s="94"/>
      <c r="M7" s="94"/>
      <c r="N7" s="94"/>
      <c r="O7" s="94"/>
      <c r="P7" s="94"/>
      <c r="Q7" s="94"/>
    </row>
    <row r="8" spans="1:17" ht="30" customHeight="1" x14ac:dyDescent="0.2">
      <c r="A8" s="80" t="s">
        <v>4</v>
      </c>
      <c r="B8" s="80"/>
      <c r="C8" s="80"/>
      <c r="D8" s="80"/>
      <c r="E8" s="80"/>
      <c r="F8" s="80"/>
      <c r="G8" s="80"/>
      <c r="H8" s="80"/>
      <c r="I8" s="80"/>
      <c r="J8" s="80"/>
      <c r="K8" s="80"/>
      <c r="L8" s="80"/>
      <c r="M8" s="80"/>
      <c r="N8" s="80"/>
      <c r="O8" s="80"/>
      <c r="P8" s="80"/>
      <c r="Q8" s="80"/>
    </row>
    <row r="9" spans="1:17" ht="29.85" customHeight="1" x14ac:dyDescent="0.2">
      <c r="A9" s="81" t="s">
        <v>5</v>
      </c>
      <c r="B9" s="81"/>
      <c r="C9" s="81"/>
      <c r="D9" s="81"/>
      <c r="E9" s="86" t="s">
        <v>123</v>
      </c>
      <c r="F9" s="86"/>
      <c r="G9" s="86"/>
      <c r="H9" s="86"/>
      <c r="I9" s="86"/>
      <c r="J9" s="86"/>
      <c r="K9" s="81" t="s">
        <v>6</v>
      </c>
      <c r="L9" s="81"/>
      <c r="M9" s="81"/>
      <c r="N9" s="85" t="s">
        <v>7</v>
      </c>
      <c r="O9" s="85"/>
      <c r="P9" s="85"/>
      <c r="Q9" s="85"/>
    </row>
    <row r="10" spans="1:17" ht="48.75" customHeight="1" x14ac:dyDescent="0.2">
      <c r="A10" s="81" t="s">
        <v>8</v>
      </c>
      <c r="B10" s="81"/>
      <c r="C10" s="81"/>
      <c r="D10" s="81"/>
      <c r="E10" s="86" t="s">
        <v>135</v>
      </c>
      <c r="F10" s="86"/>
      <c r="G10" s="86"/>
      <c r="H10" s="86"/>
      <c r="I10" s="86"/>
      <c r="J10" s="86"/>
      <c r="K10" s="81" t="s">
        <v>10</v>
      </c>
      <c r="L10" s="81"/>
      <c r="M10" s="81"/>
      <c r="N10" s="85" t="s">
        <v>11</v>
      </c>
      <c r="O10" s="85"/>
      <c r="P10" s="85"/>
      <c r="Q10" s="85"/>
    </row>
    <row r="11" spans="1:17" ht="52.9" customHeight="1" x14ac:dyDescent="0.2">
      <c r="A11" s="81" t="s">
        <v>12</v>
      </c>
      <c r="B11" s="81"/>
      <c r="C11" s="81"/>
      <c r="D11" s="81"/>
      <c r="E11" s="86" t="s">
        <v>136</v>
      </c>
      <c r="F11" s="86"/>
      <c r="G11" s="86"/>
      <c r="H11" s="86"/>
      <c r="I11" s="86"/>
      <c r="J11" s="86"/>
      <c r="K11" s="81" t="s">
        <v>13</v>
      </c>
      <c r="L11" s="81"/>
      <c r="M11" s="81"/>
      <c r="N11" s="85" t="s">
        <v>14</v>
      </c>
      <c r="O11" s="85"/>
      <c r="P11" s="85"/>
      <c r="Q11" s="85"/>
    </row>
    <row r="12" spans="1:17" ht="99.4" customHeight="1" x14ac:dyDescent="0.2">
      <c r="A12" s="81" t="s">
        <v>15</v>
      </c>
      <c r="B12" s="81"/>
      <c r="C12" s="81"/>
      <c r="D12" s="81"/>
      <c r="E12" s="86" t="s">
        <v>124</v>
      </c>
      <c r="F12" s="86"/>
      <c r="G12" s="86"/>
      <c r="H12" s="86"/>
      <c r="I12" s="86"/>
      <c r="J12" s="86"/>
      <c r="K12" s="81" t="s">
        <v>17</v>
      </c>
      <c r="L12" s="81"/>
      <c r="M12" s="81"/>
      <c r="N12" s="85" t="s">
        <v>18</v>
      </c>
      <c r="O12" s="85"/>
      <c r="P12" s="85"/>
      <c r="Q12" s="85"/>
    </row>
    <row r="13" spans="1:17" ht="52.9" customHeight="1" x14ac:dyDescent="0.2">
      <c r="A13" s="81" t="s">
        <v>19</v>
      </c>
      <c r="B13" s="81"/>
      <c r="C13" s="81"/>
      <c r="D13" s="81"/>
      <c r="E13" s="86" t="s">
        <v>125</v>
      </c>
      <c r="F13" s="86"/>
      <c r="G13" s="86"/>
      <c r="H13" s="86"/>
      <c r="I13" s="86"/>
      <c r="J13" s="86"/>
      <c r="K13" s="81" t="s">
        <v>21</v>
      </c>
      <c r="L13" s="81"/>
      <c r="M13" s="81"/>
      <c r="N13" s="85" t="s">
        <v>126</v>
      </c>
      <c r="O13" s="85"/>
      <c r="P13" s="85"/>
      <c r="Q13" s="85"/>
    </row>
    <row r="14" spans="1:17" ht="63.6" customHeight="1" x14ac:dyDescent="0.2">
      <c r="A14" s="81" t="s">
        <v>23</v>
      </c>
      <c r="B14" s="81"/>
      <c r="C14" s="81"/>
      <c r="D14" s="81"/>
      <c r="E14" s="86" t="s">
        <v>127</v>
      </c>
      <c r="F14" s="86"/>
      <c r="G14" s="86"/>
      <c r="H14" s="86"/>
      <c r="I14" s="86"/>
      <c r="J14" s="86"/>
      <c r="K14" s="81" t="s">
        <v>24</v>
      </c>
      <c r="L14" s="81"/>
      <c r="M14" s="81"/>
      <c r="N14" s="85" t="s">
        <v>128</v>
      </c>
      <c r="O14" s="85"/>
      <c r="P14" s="85"/>
      <c r="Q14" s="85"/>
    </row>
    <row r="15" spans="1:17" ht="42.4" customHeight="1" x14ac:dyDescent="0.2">
      <c r="A15" s="81" t="s">
        <v>26</v>
      </c>
      <c r="B15" s="81"/>
      <c r="C15" s="81"/>
      <c r="D15" s="81"/>
      <c r="E15" s="91" t="s">
        <v>168</v>
      </c>
      <c r="F15" s="91"/>
      <c r="G15" s="91"/>
      <c r="H15" s="91"/>
      <c r="I15" s="91"/>
      <c r="J15" s="81" t="s">
        <v>27</v>
      </c>
      <c r="K15" s="81"/>
      <c r="L15" s="81"/>
      <c r="M15" s="91" t="s">
        <v>58</v>
      </c>
      <c r="N15" s="91"/>
      <c r="O15" s="91"/>
      <c r="P15" s="91"/>
      <c r="Q15" s="91"/>
    </row>
    <row r="16" spans="1:17" ht="41.25" customHeight="1" x14ac:dyDescent="0.2">
      <c r="A16" s="81"/>
      <c r="B16" s="81"/>
      <c r="C16" s="81"/>
      <c r="D16" s="81"/>
      <c r="E16" s="91" t="s">
        <v>150</v>
      </c>
      <c r="F16" s="91"/>
      <c r="G16" s="91"/>
      <c r="H16" s="91"/>
      <c r="I16" s="91"/>
      <c r="J16" s="81"/>
      <c r="K16" s="81"/>
      <c r="L16" s="81"/>
      <c r="M16" s="91" t="s">
        <v>28</v>
      </c>
      <c r="N16" s="91"/>
      <c r="O16" s="91"/>
      <c r="P16" s="91"/>
      <c r="Q16" s="91"/>
    </row>
    <row r="17" spans="1:17" ht="6.75" customHeight="1" x14ac:dyDescent="0.2"/>
    <row r="18" spans="1:17" ht="30" customHeight="1" x14ac:dyDescent="0.2">
      <c r="A18" s="80" t="s">
        <v>29</v>
      </c>
      <c r="B18" s="80"/>
      <c r="C18" s="80"/>
      <c r="D18" s="80"/>
      <c r="E18" s="80"/>
      <c r="F18" s="80"/>
      <c r="G18" s="80"/>
      <c r="H18" s="80"/>
      <c r="I18" s="80"/>
      <c r="J18" s="80"/>
      <c r="K18" s="80"/>
      <c r="L18" s="80"/>
      <c r="M18" s="80"/>
      <c r="N18" s="80"/>
      <c r="O18" s="80"/>
      <c r="P18" s="80"/>
      <c r="Q18" s="80"/>
    </row>
    <row r="19" spans="1:17" ht="30" customHeight="1" x14ac:dyDescent="0.2">
      <c r="A19" s="9" t="s">
        <v>68</v>
      </c>
      <c r="B19" s="81" t="s">
        <v>96</v>
      </c>
      <c r="C19" s="81"/>
      <c r="D19" s="10" t="s">
        <v>70</v>
      </c>
      <c r="E19" s="9" t="s">
        <v>71</v>
      </c>
      <c r="F19" s="9" t="s">
        <v>72</v>
      </c>
      <c r="G19" s="9" t="s">
        <v>73</v>
      </c>
      <c r="H19" s="9" t="s">
        <v>74</v>
      </c>
      <c r="I19" s="9" t="s">
        <v>75</v>
      </c>
      <c r="J19" s="9" t="s">
        <v>76</v>
      </c>
      <c r="K19" s="9" t="s">
        <v>155</v>
      </c>
      <c r="L19" s="9" t="s">
        <v>78</v>
      </c>
      <c r="M19" s="9" t="s">
        <v>79</v>
      </c>
      <c r="N19" s="9" t="s">
        <v>154</v>
      </c>
      <c r="O19" s="9" t="s">
        <v>156</v>
      </c>
      <c r="P19" s="81" t="s">
        <v>129</v>
      </c>
      <c r="Q19" s="81"/>
    </row>
    <row r="20" spans="1:17" ht="39.75" customHeight="1" x14ac:dyDescent="0.2">
      <c r="A20" s="91">
        <v>2017</v>
      </c>
      <c r="B20" s="103" t="s">
        <v>137</v>
      </c>
      <c r="C20" s="103"/>
      <c r="D20" s="47">
        <v>73816</v>
      </c>
      <c r="E20" s="47">
        <v>72422</v>
      </c>
      <c r="F20" s="47">
        <v>75182</v>
      </c>
      <c r="G20" s="47">
        <v>42023</v>
      </c>
      <c r="H20" s="47">
        <v>95630</v>
      </c>
      <c r="I20" s="47">
        <v>153398</v>
      </c>
      <c r="J20" s="61">
        <v>307108</v>
      </c>
      <c r="K20" s="61">
        <v>249689</v>
      </c>
      <c r="L20" s="61">
        <v>228219</v>
      </c>
      <c r="M20" s="61">
        <v>316012</v>
      </c>
      <c r="N20" s="61">
        <v>212152</v>
      </c>
      <c r="O20" s="61">
        <v>84297</v>
      </c>
      <c r="P20" s="104">
        <f t="shared" ref="P20:P25" si="0">SUM(D20:O20)</f>
        <v>1909948</v>
      </c>
      <c r="Q20" s="104"/>
    </row>
    <row r="21" spans="1:17" ht="39.75" customHeight="1" x14ac:dyDescent="0.2">
      <c r="A21" s="91"/>
      <c r="B21" s="103" t="s">
        <v>138</v>
      </c>
      <c r="C21" s="103"/>
      <c r="D21" s="47">
        <v>55793</v>
      </c>
      <c r="E21" s="47">
        <v>73816</v>
      </c>
      <c r="F21" s="47">
        <v>72422</v>
      </c>
      <c r="G21" s="47">
        <v>75182</v>
      </c>
      <c r="H21" s="47">
        <v>42023</v>
      </c>
      <c r="I21" s="47">
        <v>95630</v>
      </c>
      <c r="J21" s="61">
        <v>277604</v>
      </c>
      <c r="K21" s="61">
        <v>307108</v>
      </c>
      <c r="L21" s="61">
        <v>249689</v>
      </c>
      <c r="M21" s="61">
        <v>228219</v>
      </c>
      <c r="N21" s="61">
        <v>316012</v>
      </c>
      <c r="O21" s="61">
        <v>212152</v>
      </c>
      <c r="P21" s="104">
        <f t="shared" si="0"/>
        <v>2005650</v>
      </c>
      <c r="Q21" s="104"/>
    </row>
    <row r="22" spans="1:17" ht="44.85" customHeight="1" x14ac:dyDescent="0.2">
      <c r="A22" s="91"/>
      <c r="B22" s="103" t="s">
        <v>130</v>
      </c>
      <c r="C22" s="103"/>
      <c r="D22" s="33">
        <f>+D23+D24</f>
        <v>1642016</v>
      </c>
      <c r="E22" s="33">
        <f t="shared" ref="E22:I22" si="1">+E23+E24</f>
        <v>1651038</v>
      </c>
      <c r="F22" s="33">
        <f t="shared" si="1"/>
        <v>1657528</v>
      </c>
      <c r="G22" s="33">
        <f t="shared" si="1"/>
        <v>1664538</v>
      </c>
      <c r="H22" s="33">
        <f t="shared" si="1"/>
        <v>1670659</v>
      </c>
      <c r="I22" s="33">
        <f t="shared" si="1"/>
        <v>1687484</v>
      </c>
      <c r="J22" s="61">
        <v>1370441</v>
      </c>
      <c r="K22" s="61">
        <v>1388942</v>
      </c>
      <c r="L22" s="61">
        <v>1399611</v>
      </c>
      <c r="M22" s="61">
        <v>1433653</v>
      </c>
      <c r="N22" s="61">
        <v>1446077</v>
      </c>
      <c r="O22" s="61">
        <v>1451952</v>
      </c>
      <c r="P22" s="104">
        <f t="shared" si="0"/>
        <v>18463939</v>
      </c>
      <c r="Q22" s="104"/>
    </row>
    <row r="23" spans="1:17" ht="44.85" customHeight="1" x14ac:dyDescent="0.2">
      <c r="A23" s="91"/>
      <c r="B23" s="103" t="s">
        <v>131</v>
      </c>
      <c r="C23" s="103"/>
      <c r="D23" s="33">
        <v>1635963</v>
      </c>
      <c r="E23" s="33">
        <f>+D22</f>
        <v>1642016</v>
      </c>
      <c r="F23" s="33">
        <f t="shared" ref="F23:I23" si="2">+E22</f>
        <v>1651038</v>
      </c>
      <c r="G23" s="33">
        <f t="shared" si="2"/>
        <v>1657528</v>
      </c>
      <c r="H23" s="33">
        <f t="shared" si="2"/>
        <v>1664538</v>
      </c>
      <c r="I23" s="33">
        <f t="shared" si="2"/>
        <v>1670659</v>
      </c>
      <c r="J23" s="61">
        <v>1340365</v>
      </c>
      <c r="K23" s="61">
        <f t="shared" ref="K23:O23" si="3">+J22</f>
        <v>1370441</v>
      </c>
      <c r="L23" s="61">
        <f t="shared" si="3"/>
        <v>1388942</v>
      </c>
      <c r="M23" s="61">
        <f t="shared" si="3"/>
        <v>1399611</v>
      </c>
      <c r="N23" s="61">
        <f t="shared" si="3"/>
        <v>1433653</v>
      </c>
      <c r="O23" s="61">
        <f t="shared" si="3"/>
        <v>1446077</v>
      </c>
      <c r="P23" s="104">
        <f t="shared" si="0"/>
        <v>18300831</v>
      </c>
      <c r="Q23" s="104"/>
    </row>
    <row r="24" spans="1:17" ht="44.85" customHeight="1" x14ac:dyDescent="0.2">
      <c r="A24" s="91"/>
      <c r="B24" s="103" t="s">
        <v>132</v>
      </c>
      <c r="C24" s="103"/>
      <c r="D24" s="48">
        <v>6053</v>
      </c>
      <c r="E24" s="48">
        <v>9022</v>
      </c>
      <c r="F24" s="48">
        <v>6490</v>
      </c>
      <c r="G24" s="48">
        <v>7010</v>
      </c>
      <c r="H24" s="49">
        <v>6121</v>
      </c>
      <c r="I24" s="48">
        <v>16825</v>
      </c>
      <c r="J24" s="61">
        <v>29776</v>
      </c>
      <c r="K24" s="61">
        <v>18501</v>
      </c>
      <c r="L24" s="61">
        <v>13666</v>
      </c>
      <c r="M24" s="61">
        <v>19969</v>
      </c>
      <c r="N24" s="61">
        <v>15543</v>
      </c>
      <c r="O24" s="61">
        <v>10629</v>
      </c>
      <c r="P24" s="104">
        <f t="shared" si="0"/>
        <v>159605</v>
      </c>
      <c r="Q24" s="104"/>
    </row>
    <row r="25" spans="1:17" ht="44.85" customHeight="1" x14ac:dyDescent="0.2">
      <c r="A25" s="91"/>
      <c r="B25" s="103" t="s">
        <v>139</v>
      </c>
      <c r="C25" s="103"/>
      <c r="D25" s="60">
        <v>1388862</v>
      </c>
      <c r="E25" s="60">
        <v>1404999</v>
      </c>
      <c r="F25" s="60">
        <v>1461065</v>
      </c>
      <c r="G25" s="60">
        <v>1492873</v>
      </c>
      <c r="H25" s="60">
        <v>1511062</v>
      </c>
      <c r="I25" s="60">
        <v>1524861</v>
      </c>
      <c r="J25" s="61">
        <v>1539525</v>
      </c>
      <c r="K25" s="61">
        <v>1551629</v>
      </c>
      <c r="L25" s="61">
        <v>1564341</v>
      </c>
      <c r="M25" s="61">
        <v>1615951</v>
      </c>
      <c r="N25" s="61">
        <v>1635963</v>
      </c>
      <c r="O25" s="61">
        <v>1642199</v>
      </c>
      <c r="P25" s="104">
        <f t="shared" si="0"/>
        <v>18333330</v>
      </c>
      <c r="Q25" s="104"/>
    </row>
    <row r="26" spans="1:17" s="18" customFormat="1" ht="12.75" customHeight="1" x14ac:dyDescent="0.2">
      <c r="A26" s="15"/>
      <c r="B26" s="15"/>
      <c r="C26" s="15"/>
      <c r="D26" s="16">
        <v>0.8</v>
      </c>
      <c r="E26" s="16">
        <v>0.8</v>
      </c>
      <c r="F26" s="16">
        <v>0.8</v>
      </c>
      <c r="G26" s="16">
        <v>0.8</v>
      </c>
      <c r="H26" s="16">
        <v>0.8</v>
      </c>
      <c r="I26" s="16">
        <v>0.8</v>
      </c>
      <c r="J26" s="16">
        <v>0.8</v>
      </c>
      <c r="K26" s="16">
        <v>0.8</v>
      </c>
      <c r="L26" s="16">
        <v>0.8</v>
      </c>
      <c r="M26" s="16">
        <v>0.8</v>
      </c>
      <c r="N26" s="16">
        <v>0.8</v>
      </c>
      <c r="O26" s="16">
        <v>0.8</v>
      </c>
      <c r="P26" s="16"/>
      <c r="Q26" s="17"/>
    </row>
    <row r="27" spans="1:17" ht="30" customHeight="1" x14ac:dyDescent="0.2">
      <c r="A27" s="80" t="s">
        <v>41</v>
      </c>
      <c r="B27" s="80"/>
      <c r="C27" s="80"/>
      <c r="D27" s="80"/>
      <c r="E27" s="80"/>
      <c r="F27" s="80"/>
      <c r="G27" s="80"/>
      <c r="H27" s="80"/>
      <c r="I27" s="80"/>
      <c r="J27" s="80"/>
      <c r="K27" s="80"/>
      <c r="L27" s="75" t="s">
        <v>42</v>
      </c>
      <c r="M27" s="75"/>
      <c r="N27" s="75"/>
      <c r="O27" s="75"/>
      <c r="P27" s="75"/>
      <c r="Q27" s="75"/>
    </row>
    <row r="28" spans="1:17" ht="36.6" customHeight="1" x14ac:dyDescent="0.2">
      <c r="A28" s="105"/>
      <c r="B28" s="105"/>
      <c r="C28" s="105"/>
      <c r="D28" s="105"/>
      <c r="E28" s="105"/>
      <c r="F28" s="105"/>
      <c r="G28" s="105"/>
      <c r="H28" s="105"/>
      <c r="I28" s="105"/>
      <c r="J28" s="105"/>
      <c r="K28" s="106"/>
      <c r="L28" s="93" t="s">
        <v>43</v>
      </c>
      <c r="M28" s="93"/>
      <c r="N28" s="93"/>
      <c r="O28" s="93"/>
      <c r="P28" s="93"/>
      <c r="Q28" s="12"/>
    </row>
    <row r="29" spans="1:17" ht="36.6" customHeight="1" x14ac:dyDescent="0.2">
      <c r="A29" s="107"/>
      <c r="B29" s="107"/>
      <c r="C29" s="107"/>
      <c r="D29" s="107"/>
      <c r="E29" s="107"/>
      <c r="F29" s="107"/>
      <c r="G29" s="107"/>
      <c r="H29" s="107"/>
      <c r="I29" s="107"/>
      <c r="J29" s="107"/>
      <c r="K29" s="108"/>
      <c r="L29" s="93" t="s">
        <v>44</v>
      </c>
      <c r="M29" s="93"/>
      <c r="N29" s="93"/>
      <c r="O29" s="93"/>
      <c r="P29" s="93"/>
      <c r="Q29" s="12"/>
    </row>
    <row r="30" spans="1:17" ht="36.6" customHeight="1" x14ac:dyDescent="0.2">
      <c r="A30" s="107"/>
      <c r="B30" s="107"/>
      <c r="C30" s="107"/>
      <c r="D30" s="107"/>
      <c r="E30" s="107"/>
      <c r="F30" s="107"/>
      <c r="G30" s="107"/>
      <c r="H30" s="107"/>
      <c r="I30" s="107"/>
      <c r="J30" s="107"/>
      <c r="K30" s="108"/>
      <c r="L30" s="93" t="s">
        <v>45</v>
      </c>
      <c r="M30" s="93"/>
      <c r="N30" s="93"/>
      <c r="O30" s="93"/>
      <c r="P30" s="93"/>
      <c r="Q30" s="12"/>
    </row>
    <row r="31" spans="1:17" ht="36.6" customHeight="1" x14ac:dyDescent="0.2">
      <c r="A31" s="107"/>
      <c r="B31" s="107"/>
      <c r="C31" s="107"/>
      <c r="D31" s="107"/>
      <c r="E31" s="107"/>
      <c r="F31" s="107"/>
      <c r="G31" s="107"/>
      <c r="H31" s="107"/>
      <c r="I31" s="107"/>
      <c r="J31" s="107"/>
      <c r="K31" s="108"/>
      <c r="L31" s="93" t="s">
        <v>47</v>
      </c>
      <c r="M31" s="93"/>
      <c r="N31" s="93"/>
      <c r="O31" s="93"/>
      <c r="P31" s="93"/>
      <c r="Q31" s="12" t="s">
        <v>46</v>
      </c>
    </row>
    <row r="32" spans="1:17" ht="36.6" customHeight="1" x14ac:dyDescent="0.2">
      <c r="A32" s="107"/>
      <c r="B32" s="107"/>
      <c r="C32" s="107"/>
      <c r="D32" s="107"/>
      <c r="E32" s="107"/>
      <c r="F32" s="107"/>
      <c r="G32" s="107"/>
      <c r="H32" s="107"/>
      <c r="I32" s="107"/>
      <c r="J32" s="107"/>
      <c r="K32" s="108"/>
      <c r="L32" s="93" t="s">
        <v>48</v>
      </c>
      <c r="M32" s="93"/>
      <c r="N32" s="93"/>
      <c r="O32" s="93"/>
      <c r="P32" s="93"/>
      <c r="Q32" s="12"/>
    </row>
    <row r="33" spans="1:17" ht="36.6" customHeight="1" x14ac:dyDescent="0.2">
      <c r="A33" s="107"/>
      <c r="B33" s="107"/>
      <c r="C33" s="107"/>
      <c r="D33" s="107"/>
      <c r="E33" s="107"/>
      <c r="F33" s="107"/>
      <c r="G33" s="107"/>
      <c r="H33" s="107"/>
      <c r="I33" s="107"/>
      <c r="J33" s="107"/>
      <c r="K33" s="108"/>
      <c r="L33" s="75" t="s">
        <v>49</v>
      </c>
      <c r="M33" s="75"/>
      <c r="N33" s="75"/>
      <c r="O33" s="75"/>
      <c r="P33" s="75"/>
      <c r="Q33" s="75"/>
    </row>
    <row r="34" spans="1:17" ht="36.6" customHeight="1" x14ac:dyDescent="0.2">
      <c r="A34" s="107"/>
      <c r="B34" s="107"/>
      <c r="C34" s="107"/>
      <c r="D34" s="107"/>
      <c r="E34" s="107"/>
      <c r="F34" s="107"/>
      <c r="G34" s="107"/>
      <c r="H34" s="107"/>
      <c r="I34" s="107"/>
      <c r="J34" s="107"/>
      <c r="K34" s="108"/>
      <c r="L34" s="91" t="s">
        <v>58</v>
      </c>
      <c r="M34" s="91"/>
      <c r="N34" s="91"/>
      <c r="O34" s="91"/>
      <c r="P34" s="91"/>
      <c r="Q34" s="91"/>
    </row>
    <row r="35" spans="1:17" ht="36.6" customHeight="1" x14ac:dyDescent="0.2">
      <c r="A35" s="109"/>
      <c r="B35" s="109"/>
      <c r="C35" s="109"/>
      <c r="D35" s="109"/>
      <c r="E35" s="109"/>
      <c r="F35" s="109"/>
      <c r="G35" s="109"/>
      <c r="H35" s="109"/>
      <c r="I35" s="109"/>
      <c r="J35" s="109"/>
      <c r="K35" s="110"/>
      <c r="L35" s="91" t="s">
        <v>28</v>
      </c>
      <c r="M35" s="91"/>
      <c r="N35" s="91"/>
      <c r="O35" s="91"/>
      <c r="P35" s="91"/>
      <c r="Q35" s="91"/>
    </row>
    <row r="36" spans="1:17" ht="43.5" customHeight="1" x14ac:dyDescent="0.2">
      <c r="A36" s="101" t="s">
        <v>166</v>
      </c>
      <c r="B36" s="102"/>
      <c r="C36" s="102"/>
      <c r="D36" s="102"/>
      <c r="E36" s="102"/>
      <c r="F36" s="102"/>
      <c r="G36" s="102"/>
      <c r="H36" s="102"/>
      <c r="I36" s="102"/>
      <c r="J36" s="102"/>
      <c r="K36" s="102"/>
      <c r="L36" s="78" t="s">
        <v>50</v>
      </c>
      <c r="M36" s="78"/>
      <c r="N36" s="78"/>
      <c r="O36" s="46">
        <v>31</v>
      </c>
      <c r="P36" s="46">
        <v>12</v>
      </c>
      <c r="Q36" s="46">
        <v>2017</v>
      </c>
    </row>
    <row r="37" spans="1:17" ht="41.25" customHeight="1" x14ac:dyDescent="0.2">
      <c r="A37" s="102"/>
      <c r="B37" s="102"/>
      <c r="C37" s="102"/>
      <c r="D37" s="102"/>
      <c r="E37" s="102"/>
      <c r="F37" s="102"/>
      <c r="G37" s="102"/>
      <c r="H37" s="102"/>
      <c r="I37" s="102"/>
      <c r="J37" s="102"/>
      <c r="K37" s="102"/>
      <c r="L37" s="78" t="s">
        <v>51</v>
      </c>
      <c r="M37" s="78"/>
      <c r="N37" s="78"/>
      <c r="O37" s="46">
        <v>1</v>
      </c>
      <c r="P37" s="46">
        <v>1</v>
      </c>
      <c r="Q37" s="46">
        <v>2018</v>
      </c>
    </row>
    <row r="38" spans="1:17" ht="34.5" customHeight="1" x14ac:dyDescent="0.2">
      <c r="A38" s="102"/>
      <c r="B38" s="102"/>
      <c r="C38" s="102"/>
      <c r="D38" s="102"/>
      <c r="E38" s="102"/>
      <c r="F38" s="102"/>
      <c r="G38" s="102"/>
      <c r="H38" s="102"/>
      <c r="I38" s="102"/>
      <c r="J38" s="102"/>
      <c r="K38" s="102"/>
      <c r="L38" s="78" t="s">
        <v>52</v>
      </c>
      <c r="M38" s="78"/>
      <c r="N38" s="78"/>
      <c r="O38" s="79" t="s">
        <v>133</v>
      </c>
      <c r="P38" s="79"/>
      <c r="Q38" s="79"/>
    </row>
    <row r="42" spans="1:17" x14ac:dyDescent="0.2">
      <c r="B42" s="34" t="s">
        <v>140</v>
      </c>
    </row>
    <row r="43" spans="1:17" x14ac:dyDescent="0.2">
      <c r="B43" s="34" t="s">
        <v>141</v>
      </c>
    </row>
    <row r="44" spans="1:17" x14ac:dyDescent="0.2">
      <c r="B44" s="34" t="s">
        <v>142</v>
      </c>
    </row>
    <row r="45" spans="1:17" x14ac:dyDescent="0.2">
      <c r="B45" s="34" t="s">
        <v>143</v>
      </c>
    </row>
    <row r="46" spans="1:17" x14ac:dyDescent="0.2">
      <c r="B46" s="34" t="s">
        <v>135</v>
      </c>
    </row>
    <row r="47" spans="1:17" x14ac:dyDescent="0.2">
      <c r="B47" s="34" t="s">
        <v>144</v>
      </c>
    </row>
    <row r="48" spans="1:17" x14ac:dyDescent="0.2">
      <c r="B48" s="34" t="s">
        <v>145</v>
      </c>
    </row>
    <row r="49" spans="2:2" x14ac:dyDescent="0.2">
      <c r="B49" s="34" t="s">
        <v>146</v>
      </c>
    </row>
    <row r="50" spans="2:2" x14ac:dyDescent="0.2">
      <c r="B50" s="34" t="s">
        <v>147</v>
      </c>
    </row>
    <row r="51" spans="2:2" x14ac:dyDescent="0.2">
      <c r="B51" s="34" t="s">
        <v>148</v>
      </c>
    </row>
  </sheetData>
  <mergeCells count="69">
    <mergeCell ref="A10:D10"/>
    <mergeCell ref="E10:J10"/>
    <mergeCell ref="K10:M10"/>
    <mergeCell ref="N10:Q10"/>
    <mergeCell ref="D1:M3"/>
    <mergeCell ref="N1:Q2"/>
    <mergeCell ref="N3:Q4"/>
    <mergeCell ref="D4:M6"/>
    <mergeCell ref="N5:Q6"/>
    <mergeCell ref="A7:Q7"/>
    <mergeCell ref="A8:Q8"/>
    <mergeCell ref="A9:D9"/>
    <mergeCell ref="E9:J9"/>
    <mergeCell ref="K9:M9"/>
    <mergeCell ref="N9:Q9"/>
    <mergeCell ref="A11:D11"/>
    <mergeCell ref="E11:J11"/>
    <mergeCell ref="K11:M11"/>
    <mergeCell ref="N11:Q11"/>
    <mergeCell ref="A12:D12"/>
    <mergeCell ref="E12:J12"/>
    <mergeCell ref="K12:M12"/>
    <mergeCell ref="N12:Q12"/>
    <mergeCell ref="A13:D13"/>
    <mergeCell ref="E13:J13"/>
    <mergeCell ref="K13:M13"/>
    <mergeCell ref="N13:Q13"/>
    <mergeCell ref="A14:D14"/>
    <mergeCell ref="E14:J14"/>
    <mergeCell ref="K14:M14"/>
    <mergeCell ref="N14:Q14"/>
    <mergeCell ref="A15:D16"/>
    <mergeCell ref="E15:I15"/>
    <mergeCell ref="J15:L16"/>
    <mergeCell ref="M15:Q15"/>
    <mergeCell ref="E16:I16"/>
    <mergeCell ref="M16:Q16"/>
    <mergeCell ref="A18:Q18"/>
    <mergeCell ref="B19:C19"/>
    <mergeCell ref="P19:Q19"/>
    <mergeCell ref="A20:A25"/>
    <mergeCell ref="B20:C20"/>
    <mergeCell ref="P20:Q20"/>
    <mergeCell ref="B21:C21"/>
    <mergeCell ref="P21:Q21"/>
    <mergeCell ref="B22:C22"/>
    <mergeCell ref="P22:Q22"/>
    <mergeCell ref="L31:P31"/>
    <mergeCell ref="B23:C23"/>
    <mergeCell ref="P23:Q23"/>
    <mergeCell ref="B24:C24"/>
    <mergeCell ref="P24:Q24"/>
    <mergeCell ref="B25:C25"/>
    <mergeCell ref="P25:Q25"/>
    <mergeCell ref="A28:K35"/>
    <mergeCell ref="A27:K27"/>
    <mergeCell ref="L27:Q27"/>
    <mergeCell ref="L28:P28"/>
    <mergeCell ref="L29:P29"/>
    <mergeCell ref="L30:P30"/>
    <mergeCell ref="L32:P32"/>
    <mergeCell ref="L33:Q33"/>
    <mergeCell ref="L34:Q34"/>
    <mergeCell ref="L35:Q35"/>
    <mergeCell ref="A36:K38"/>
    <mergeCell ref="L36:N36"/>
    <mergeCell ref="L37:N37"/>
    <mergeCell ref="L38:N38"/>
    <mergeCell ref="O38:Q38"/>
  </mergeCells>
  <dataValidations count="6">
    <dataValidation type="list" allowBlank="1" showErrorMessage="1" sqref="N9">
      <formula1>"EFICACIA,EFICIENCIA,EFECTIVIDAD"</formula1>
    </dataValidation>
    <dataValidation type="list" allowBlank="1" showErrorMessage="1" sqref="N10">
      <formula1>"Gestión Apropiación de las Prácticas Artísticas;Gestión Fomento a las Prácticas Artísticas;Gestión para la Sostenibilidad de los Equipamientos Culturales;Mejoramiento Contínuo;Gestión Comunicaciones;Gestión Tecnológica;Gestión Bienes, Servicios e Infraest"</formula1>
    </dataValidation>
    <dataValidation type="list" allowBlank="1" showErrorMessage="1" sqref="N11">
      <formula1>"INICIATIVAS,ASISTENTES,ACTIVIDADES,EQUIPAMIENTOS,POR CIENTO,PARTICIPANTES,NIÑOS Y NIÑAS,NIÑOS, NIÑAS Y JÓVENES,ORGANIZACIONES,ESPACIOS"</formula1>
    </dataValidation>
    <dataValidation type="list" allowBlank="1" showErrorMessage="1" sqref="N12">
      <formula1>"MENSUAL,BIMENSUAL,TRIMESTRAL,SEMESTRAL,ANUAL"</formula1>
    </dataValidation>
    <dataValidation type="list" allowBlank="1" showErrorMessage="1" sqref="E10">
      <formula1>$B$42:$B$51</formula1>
    </dataValidation>
    <dataValidation allowBlank="1" showErrorMessage="1" errorTitle="Seleccionar un valor de la lista" sqref="G24:I24">
      <formula1>0</formula1>
      <formula2>0</formula2>
    </dataValidation>
  </dataValidations>
  <printOptions horizontalCentered="1"/>
  <pageMargins left="0.20748031496063002" right="0.24094488188976407" top="0.773622047244094" bottom="0.54606299212598408" header="0.47834645669291304" footer="0.25078740157480306"/>
  <pageSetup scale="65" fitToWidth="0" fitToHeight="0" pageOrder="overThenDown" orientation="portrait" horizontalDpi="4294967294" verticalDpi="4294967294"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40"/>
  <sheetViews>
    <sheetView topLeftCell="A13" zoomScale="55" zoomScaleNormal="55" workbookViewId="0">
      <selection activeCell="P20" sqref="P20:P28"/>
    </sheetView>
  </sheetViews>
  <sheetFormatPr baseColWidth="10" defaultRowHeight="14.25" x14ac:dyDescent="0.2"/>
  <cols>
    <col min="1" max="1" width="21.25" style="8" customWidth="1"/>
    <col min="2" max="9" width="10.5" style="8" customWidth="1"/>
    <col min="10" max="10" width="13.25" style="8" bestFit="1" customWidth="1"/>
    <col min="11" max="11" width="10.25" style="8" customWidth="1"/>
    <col min="12" max="12" width="12.25" style="8" bestFit="1" customWidth="1"/>
    <col min="13" max="13" width="12" style="8" customWidth="1"/>
    <col min="14" max="15" width="8.875" style="8" customWidth="1"/>
    <col min="16" max="16" width="16.5" style="8" customWidth="1"/>
    <col min="17" max="257" width="10" style="8" customWidth="1"/>
    <col min="258" max="1024" width="10" customWidth="1"/>
    <col min="1025" max="1025" width="11" customWidth="1"/>
  </cols>
  <sheetData>
    <row r="1" spans="1:16" s="3" customFormat="1" ht="13.9" customHeight="1" x14ac:dyDescent="0.2">
      <c r="A1" s="114"/>
      <c r="B1" s="114"/>
      <c r="C1" s="114"/>
      <c r="D1" s="87" t="s">
        <v>90</v>
      </c>
      <c r="E1" s="87"/>
      <c r="F1" s="87"/>
      <c r="G1" s="87"/>
      <c r="H1" s="87"/>
      <c r="I1" s="87"/>
      <c r="J1" s="87"/>
      <c r="K1" s="87"/>
      <c r="L1" s="87"/>
      <c r="M1" s="88" t="s">
        <v>1</v>
      </c>
      <c r="N1" s="88"/>
      <c r="O1" s="88"/>
      <c r="P1" s="88"/>
    </row>
    <row r="2" spans="1:16" s="3" customFormat="1" ht="13.9" customHeight="1" x14ac:dyDescent="0.2">
      <c r="A2" s="114"/>
      <c r="B2" s="114"/>
      <c r="C2" s="114"/>
      <c r="D2" s="87"/>
      <c r="E2" s="87"/>
      <c r="F2" s="87"/>
      <c r="G2" s="87"/>
      <c r="H2" s="87"/>
      <c r="I2" s="87"/>
      <c r="J2" s="87"/>
      <c r="K2" s="87"/>
      <c r="L2" s="87"/>
      <c r="M2" s="88"/>
      <c r="N2" s="88"/>
      <c r="O2" s="88"/>
      <c r="P2" s="88"/>
    </row>
    <row r="3" spans="1:16" s="3" customFormat="1" ht="13.9" customHeight="1" x14ac:dyDescent="0.2">
      <c r="A3" s="114"/>
      <c r="B3" s="114"/>
      <c r="C3" s="114"/>
      <c r="D3" s="87"/>
      <c r="E3" s="87"/>
      <c r="F3" s="87"/>
      <c r="G3" s="87"/>
      <c r="H3" s="87"/>
      <c r="I3" s="87"/>
      <c r="J3" s="87"/>
      <c r="K3" s="87"/>
      <c r="L3" s="87"/>
      <c r="M3" s="88" t="s">
        <v>54</v>
      </c>
      <c r="N3" s="88"/>
      <c r="O3" s="88"/>
      <c r="P3" s="88"/>
    </row>
    <row r="4" spans="1:16" s="3" customFormat="1" ht="13.9" customHeight="1" x14ac:dyDescent="0.2">
      <c r="A4" s="114"/>
      <c r="B4" s="114"/>
      <c r="C4" s="114"/>
      <c r="D4" s="87" t="s">
        <v>2</v>
      </c>
      <c r="E4" s="87"/>
      <c r="F4" s="87"/>
      <c r="G4" s="87"/>
      <c r="H4" s="87"/>
      <c r="I4" s="87"/>
      <c r="J4" s="87"/>
      <c r="K4" s="87"/>
      <c r="L4" s="87"/>
      <c r="M4" s="88"/>
      <c r="N4" s="88"/>
      <c r="O4" s="88"/>
      <c r="P4" s="88"/>
    </row>
    <row r="5" spans="1:16" s="3" customFormat="1" ht="13.9" customHeight="1" x14ac:dyDescent="0.2">
      <c r="A5" s="114"/>
      <c r="B5" s="114"/>
      <c r="C5" s="114"/>
      <c r="D5" s="87"/>
      <c r="E5" s="87"/>
      <c r="F5" s="87"/>
      <c r="G5" s="87"/>
      <c r="H5" s="87"/>
      <c r="I5" s="87"/>
      <c r="J5" s="87"/>
      <c r="K5" s="87"/>
      <c r="L5" s="87"/>
      <c r="M5" s="88" t="s">
        <v>3</v>
      </c>
      <c r="N5" s="88"/>
      <c r="O5" s="88"/>
      <c r="P5" s="88"/>
    </row>
    <row r="6" spans="1:16" s="3" customFormat="1" ht="13.9" customHeight="1" x14ac:dyDescent="0.2">
      <c r="A6" s="114"/>
      <c r="B6" s="114"/>
      <c r="C6" s="114"/>
      <c r="D6" s="87"/>
      <c r="E6" s="87"/>
      <c r="F6" s="87"/>
      <c r="G6" s="87"/>
      <c r="H6" s="87"/>
      <c r="I6" s="87"/>
      <c r="J6" s="87"/>
      <c r="K6" s="87"/>
      <c r="L6" s="87"/>
      <c r="M6" s="88"/>
      <c r="N6" s="88"/>
      <c r="O6" s="88"/>
      <c r="P6" s="88"/>
    </row>
    <row r="7" spans="1:16" s="3" customFormat="1" ht="14.65" customHeight="1" x14ac:dyDescent="0.2">
      <c r="A7" s="94"/>
      <c r="B7" s="94"/>
      <c r="C7" s="94"/>
      <c r="D7" s="94"/>
      <c r="E7" s="94"/>
      <c r="F7" s="94"/>
      <c r="G7" s="94"/>
      <c r="H7" s="94"/>
      <c r="I7" s="94"/>
      <c r="J7" s="94"/>
      <c r="K7" s="94"/>
      <c r="L7" s="94"/>
      <c r="M7" s="94"/>
      <c r="N7" s="94"/>
      <c r="O7" s="94"/>
      <c r="P7" s="94"/>
    </row>
    <row r="8" spans="1:16" ht="30" customHeight="1" x14ac:dyDescent="0.2">
      <c r="A8" s="80" t="s">
        <v>4</v>
      </c>
      <c r="B8" s="80"/>
      <c r="C8" s="80"/>
      <c r="D8" s="80"/>
      <c r="E8" s="80"/>
      <c r="F8" s="80"/>
      <c r="G8" s="80"/>
      <c r="H8" s="80"/>
      <c r="I8" s="80"/>
      <c r="J8" s="80"/>
      <c r="K8" s="80"/>
      <c r="L8" s="80"/>
      <c r="M8" s="80"/>
      <c r="N8" s="80"/>
      <c r="O8" s="80"/>
      <c r="P8" s="80"/>
    </row>
    <row r="9" spans="1:16" ht="42" customHeight="1" x14ac:dyDescent="0.2">
      <c r="A9" s="81" t="s">
        <v>5</v>
      </c>
      <c r="B9" s="81"/>
      <c r="C9" s="81"/>
      <c r="D9" s="81"/>
      <c r="E9" s="86" t="s">
        <v>99</v>
      </c>
      <c r="F9" s="86"/>
      <c r="G9" s="86"/>
      <c r="H9" s="86"/>
      <c r="I9" s="81" t="s">
        <v>6</v>
      </c>
      <c r="J9" s="81"/>
      <c r="K9" s="81"/>
      <c r="L9" s="81"/>
      <c r="M9" s="85" t="s">
        <v>7</v>
      </c>
      <c r="N9" s="85"/>
      <c r="O9" s="85"/>
      <c r="P9" s="85"/>
    </row>
    <row r="10" spans="1:16" ht="52.7" customHeight="1" x14ac:dyDescent="0.2">
      <c r="A10" s="81" t="s">
        <v>8</v>
      </c>
      <c r="B10" s="81"/>
      <c r="C10" s="81"/>
      <c r="D10" s="81"/>
      <c r="E10" s="86" t="s">
        <v>9</v>
      </c>
      <c r="F10" s="86"/>
      <c r="G10" s="86"/>
      <c r="H10" s="86"/>
      <c r="I10" s="81" t="s">
        <v>10</v>
      </c>
      <c r="J10" s="81"/>
      <c r="K10" s="81"/>
      <c r="L10" s="81"/>
      <c r="M10" s="85" t="s">
        <v>11</v>
      </c>
      <c r="N10" s="85"/>
      <c r="O10" s="85"/>
      <c r="P10" s="85"/>
    </row>
    <row r="11" spans="1:16" ht="52.9" customHeight="1" x14ac:dyDescent="0.2">
      <c r="A11" s="81" t="s">
        <v>12</v>
      </c>
      <c r="B11" s="81"/>
      <c r="C11" s="81"/>
      <c r="D11" s="81"/>
      <c r="E11" s="86" t="s">
        <v>100</v>
      </c>
      <c r="F11" s="86"/>
      <c r="G11" s="86"/>
      <c r="H11" s="86"/>
      <c r="I11" s="81" t="s">
        <v>13</v>
      </c>
      <c r="J11" s="81"/>
      <c r="K11" s="81"/>
      <c r="L11" s="81"/>
      <c r="M11" s="85" t="s">
        <v>14</v>
      </c>
      <c r="N11" s="85"/>
      <c r="O11" s="85"/>
      <c r="P11" s="85"/>
    </row>
    <row r="12" spans="1:16" ht="48.75" customHeight="1" x14ac:dyDescent="0.2">
      <c r="A12" s="81" t="s">
        <v>15</v>
      </c>
      <c r="B12" s="81"/>
      <c r="C12" s="81"/>
      <c r="D12" s="81"/>
      <c r="E12" s="86" t="s">
        <v>91</v>
      </c>
      <c r="F12" s="86"/>
      <c r="G12" s="86"/>
      <c r="H12" s="86"/>
      <c r="I12" s="81" t="s">
        <v>17</v>
      </c>
      <c r="J12" s="81"/>
      <c r="K12" s="81"/>
      <c r="L12" s="81"/>
      <c r="M12" s="85" t="s">
        <v>18</v>
      </c>
      <c r="N12" s="85"/>
      <c r="O12" s="85"/>
      <c r="P12" s="85"/>
    </row>
    <row r="13" spans="1:16" ht="52.9" customHeight="1" x14ac:dyDescent="0.2">
      <c r="A13" s="81" t="s">
        <v>19</v>
      </c>
      <c r="B13" s="81"/>
      <c r="C13" s="81"/>
      <c r="D13" s="81"/>
      <c r="E13" s="86" t="s">
        <v>92</v>
      </c>
      <c r="F13" s="86"/>
      <c r="G13" s="86"/>
      <c r="H13" s="86"/>
      <c r="I13" s="81" t="s">
        <v>21</v>
      </c>
      <c r="J13" s="81"/>
      <c r="K13" s="81"/>
      <c r="L13" s="81"/>
      <c r="M13" s="85" t="s">
        <v>93</v>
      </c>
      <c r="N13" s="85"/>
      <c r="O13" s="85"/>
      <c r="P13" s="85"/>
    </row>
    <row r="14" spans="1:16" ht="61.7" customHeight="1" x14ac:dyDescent="0.2">
      <c r="A14" s="81" t="s">
        <v>23</v>
      </c>
      <c r="B14" s="81"/>
      <c r="C14" s="81"/>
      <c r="D14" s="81"/>
      <c r="E14" s="86" t="s">
        <v>94</v>
      </c>
      <c r="F14" s="86"/>
      <c r="G14" s="86"/>
      <c r="H14" s="86"/>
      <c r="I14" s="81" t="s">
        <v>24</v>
      </c>
      <c r="J14" s="81"/>
      <c r="K14" s="81"/>
      <c r="L14" s="81"/>
      <c r="M14" s="85" t="s">
        <v>95</v>
      </c>
      <c r="N14" s="85"/>
      <c r="O14" s="85"/>
      <c r="P14" s="85"/>
    </row>
    <row r="15" spans="1:16" ht="42.4" customHeight="1" x14ac:dyDescent="0.2">
      <c r="A15" s="81" t="s">
        <v>26</v>
      </c>
      <c r="B15" s="81"/>
      <c r="C15" s="81"/>
      <c r="D15" s="81"/>
      <c r="E15" s="91" t="s">
        <v>168</v>
      </c>
      <c r="F15" s="91"/>
      <c r="G15" s="91"/>
      <c r="H15" s="91"/>
      <c r="I15" s="81" t="s">
        <v>27</v>
      </c>
      <c r="J15" s="81"/>
      <c r="K15" s="81"/>
      <c r="L15" s="81"/>
      <c r="M15" s="91" t="s">
        <v>58</v>
      </c>
      <c r="N15" s="91"/>
      <c r="O15" s="91"/>
      <c r="P15" s="91"/>
    </row>
    <row r="16" spans="1:16" ht="41.25" customHeight="1" x14ac:dyDescent="0.2">
      <c r="A16" s="81"/>
      <c r="B16" s="81"/>
      <c r="C16" s="81"/>
      <c r="D16" s="81"/>
      <c r="E16" s="91" t="s">
        <v>150</v>
      </c>
      <c r="F16" s="91"/>
      <c r="G16" s="91"/>
      <c r="H16" s="91"/>
      <c r="I16" s="81"/>
      <c r="J16" s="81"/>
      <c r="K16" s="81"/>
      <c r="L16" s="81"/>
      <c r="M16" s="91" t="s">
        <v>28</v>
      </c>
      <c r="N16" s="91"/>
      <c r="O16" s="91"/>
      <c r="P16" s="91"/>
    </row>
    <row r="17" spans="1:18" ht="6.75" customHeight="1" x14ac:dyDescent="0.2"/>
    <row r="18" spans="1:18" ht="30" customHeight="1" x14ac:dyDescent="0.2">
      <c r="A18" s="80" t="s">
        <v>29</v>
      </c>
      <c r="B18" s="80"/>
      <c r="C18" s="80"/>
      <c r="D18" s="80"/>
      <c r="E18" s="80"/>
      <c r="F18" s="80"/>
      <c r="G18" s="80"/>
      <c r="H18" s="80"/>
      <c r="I18" s="80"/>
      <c r="J18" s="80"/>
      <c r="K18" s="80"/>
      <c r="L18" s="80"/>
      <c r="M18" s="80"/>
      <c r="N18" s="80"/>
      <c r="O18" s="80"/>
      <c r="P18" s="80"/>
    </row>
    <row r="19" spans="1:18" ht="17.850000000000001" customHeight="1" x14ac:dyDescent="0.2">
      <c r="A19" s="9" t="s">
        <v>96</v>
      </c>
      <c r="B19" s="9" t="s">
        <v>31</v>
      </c>
      <c r="C19" s="9" t="s">
        <v>32</v>
      </c>
      <c r="D19" s="10" t="s">
        <v>33</v>
      </c>
      <c r="E19" s="9" t="s">
        <v>34</v>
      </c>
      <c r="F19" s="9" t="s">
        <v>35</v>
      </c>
      <c r="G19" s="9" t="s">
        <v>59</v>
      </c>
      <c r="H19" s="9" t="s">
        <v>157</v>
      </c>
      <c r="I19" s="9" t="s">
        <v>158</v>
      </c>
      <c r="J19" s="9" t="s">
        <v>159</v>
      </c>
      <c r="K19" s="9" t="s">
        <v>160</v>
      </c>
      <c r="L19" s="9" t="s">
        <v>161</v>
      </c>
      <c r="M19" s="9" t="s">
        <v>162</v>
      </c>
      <c r="N19" s="81" t="s">
        <v>82</v>
      </c>
      <c r="O19" s="81"/>
      <c r="P19" s="9" t="s">
        <v>38</v>
      </c>
    </row>
    <row r="20" spans="1:18" ht="45.6" customHeight="1" x14ac:dyDescent="0.2">
      <c r="A20" s="11" t="s">
        <v>101</v>
      </c>
      <c r="B20" s="48">
        <v>25</v>
      </c>
      <c r="C20" s="48">
        <v>26</v>
      </c>
      <c r="D20" s="48">
        <v>42</v>
      </c>
      <c r="E20" s="48">
        <v>27</v>
      </c>
      <c r="F20" s="48">
        <v>34</v>
      </c>
      <c r="G20" s="48">
        <v>30</v>
      </c>
      <c r="H20" s="14">
        <v>26</v>
      </c>
      <c r="I20" s="14">
        <v>40</v>
      </c>
      <c r="J20" s="14">
        <v>64</v>
      </c>
      <c r="K20" s="14">
        <v>62</v>
      </c>
      <c r="L20" s="14">
        <v>98</v>
      </c>
      <c r="M20" s="14">
        <v>34</v>
      </c>
      <c r="N20" s="112">
        <f>AVERAGE(B20:M20)</f>
        <v>42.333333333333336</v>
      </c>
      <c r="O20" s="112"/>
      <c r="P20" s="115">
        <f>SUM(B20:O20)</f>
        <v>550.33333333333337</v>
      </c>
    </row>
    <row r="21" spans="1:18" ht="33.75" customHeight="1" x14ac:dyDescent="0.2">
      <c r="A21" s="11" t="s">
        <v>102</v>
      </c>
      <c r="B21" s="48">
        <v>25</v>
      </c>
      <c r="C21" s="48">
        <v>26</v>
      </c>
      <c r="D21" s="48">
        <v>42</v>
      </c>
      <c r="E21" s="48">
        <v>27</v>
      </c>
      <c r="F21" s="48">
        <v>34</v>
      </c>
      <c r="G21" s="48">
        <v>30</v>
      </c>
      <c r="H21" s="27">
        <v>26</v>
      </c>
      <c r="I21" s="27">
        <v>40</v>
      </c>
      <c r="J21" s="27">
        <v>64</v>
      </c>
      <c r="K21" s="27">
        <v>62</v>
      </c>
      <c r="L21" s="27">
        <v>98</v>
      </c>
      <c r="M21" s="27">
        <v>34</v>
      </c>
      <c r="N21" s="112">
        <f>AVERAGE(B21:M21)</f>
        <v>42.333333333333336</v>
      </c>
      <c r="O21" s="112"/>
      <c r="P21" s="115">
        <f>SUM(B21:O21)</f>
        <v>550.33333333333337</v>
      </c>
    </row>
    <row r="22" spans="1:18" ht="42.95" customHeight="1" x14ac:dyDescent="0.2">
      <c r="A22" s="12" t="s">
        <v>103</v>
      </c>
      <c r="B22" s="66">
        <f>+B21/B20</f>
        <v>1</v>
      </c>
      <c r="C22" s="66">
        <f t="shared" ref="C22:G22" si="0">+C21/C20</f>
        <v>1</v>
      </c>
      <c r="D22" s="66">
        <f t="shared" si="0"/>
        <v>1</v>
      </c>
      <c r="E22" s="66">
        <f t="shared" si="0"/>
        <v>1</v>
      </c>
      <c r="F22" s="66">
        <f t="shared" si="0"/>
        <v>1</v>
      </c>
      <c r="G22" s="66">
        <f t="shared" si="0"/>
        <v>1</v>
      </c>
      <c r="H22" s="66">
        <f t="shared" ref="H22:M22" si="1">+H21/H20</f>
        <v>1</v>
      </c>
      <c r="I22" s="66">
        <f t="shared" si="1"/>
        <v>1</v>
      </c>
      <c r="J22" s="66">
        <f t="shared" si="1"/>
        <v>1</v>
      </c>
      <c r="K22" s="66">
        <f t="shared" si="1"/>
        <v>1</v>
      </c>
      <c r="L22" s="66">
        <f t="shared" si="1"/>
        <v>1</v>
      </c>
      <c r="M22" s="66">
        <f t="shared" si="1"/>
        <v>1</v>
      </c>
      <c r="N22" s="113">
        <v>1</v>
      </c>
      <c r="O22" s="113"/>
      <c r="P22" s="116">
        <f t="shared" ref="P22" si="2">+P21/P20</f>
        <v>1</v>
      </c>
    </row>
    <row r="23" spans="1:18" ht="45.6" customHeight="1" x14ac:dyDescent="0.2">
      <c r="A23" s="11" t="s">
        <v>104</v>
      </c>
      <c r="B23" s="50">
        <v>26</v>
      </c>
      <c r="C23" s="50">
        <v>14</v>
      </c>
      <c r="D23" s="50">
        <v>15</v>
      </c>
      <c r="E23" s="50">
        <v>17</v>
      </c>
      <c r="F23" s="50">
        <v>17</v>
      </c>
      <c r="G23" s="50">
        <v>19</v>
      </c>
      <c r="H23" s="35">
        <v>11</v>
      </c>
      <c r="I23" s="14">
        <v>23</v>
      </c>
      <c r="J23" s="14">
        <v>25</v>
      </c>
      <c r="K23" s="14">
        <v>13</v>
      </c>
      <c r="L23" s="14">
        <v>19</v>
      </c>
      <c r="M23" s="14">
        <v>10</v>
      </c>
      <c r="N23" s="112">
        <f>AVERAGE(B23:M23)</f>
        <v>17.416666666666668</v>
      </c>
      <c r="O23" s="112"/>
      <c r="P23" s="115">
        <f>SUM(B23:O23)</f>
        <v>226.41666666666666</v>
      </c>
    </row>
    <row r="24" spans="1:18" ht="33.75" customHeight="1" x14ac:dyDescent="0.2">
      <c r="A24" s="11" t="s">
        <v>105</v>
      </c>
      <c r="B24" s="50">
        <v>26</v>
      </c>
      <c r="C24" s="50">
        <v>14</v>
      </c>
      <c r="D24" s="50">
        <v>15</v>
      </c>
      <c r="E24" s="50">
        <v>17</v>
      </c>
      <c r="F24" s="50">
        <v>17</v>
      </c>
      <c r="G24" s="50">
        <v>19</v>
      </c>
      <c r="H24" s="35">
        <v>11</v>
      </c>
      <c r="I24" s="14">
        <v>23</v>
      </c>
      <c r="J24" s="14">
        <v>25</v>
      </c>
      <c r="K24" s="14">
        <v>13</v>
      </c>
      <c r="L24" s="14">
        <v>19</v>
      </c>
      <c r="M24" s="14">
        <v>10</v>
      </c>
      <c r="N24" s="112">
        <f>AVERAGE(B24:M24)</f>
        <v>17.416666666666668</v>
      </c>
      <c r="O24" s="112"/>
      <c r="P24" s="115">
        <f>SUM(B24:O24)</f>
        <v>226.41666666666666</v>
      </c>
    </row>
    <row r="25" spans="1:18" ht="33.75" customHeight="1" x14ac:dyDescent="0.2">
      <c r="A25" s="12" t="s">
        <v>106</v>
      </c>
      <c r="B25" s="66">
        <f>+B24/B23</f>
        <v>1</v>
      </c>
      <c r="C25" s="66">
        <f t="shared" ref="C25:G25" si="3">+C24/C23</f>
        <v>1</v>
      </c>
      <c r="D25" s="66">
        <f t="shared" si="3"/>
        <v>1</v>
      </c>
      <c r="E25" s="66">
        <f t="shared" si="3"/>
        <v>1</v>
      </c>
      <c r="F25" s="66">
        <f t="shared" si="3"/>
        <v>1</v>
      </c>
      <c r="G25" s="66">
        <f t="shared" si="3"/>
        <v>1</v>
      </c>
      <c r="H25" s="23">
        <f t="shared" ref="H25:M25" si="4">+H24/H23</f>
        <v>1</v>
      </c>
      <c r="I25" s="23">
        <f t="shared" si="4"/>
        <v>1</v>
      </c>
      <c r="J25" s="23">
        <f t="shared" si="4"/>
        <v>1</v>
      </c>
      <c r="K25" s="23">
        <f t="shared" si="4"/>
        <v>1</v>
      </c>
      <c r="L25" s="23">
        <f t="shared" si="4"/>
        <v>1</v>
      </c>
      <c r="M25" s="23">
        <f t="shared" si="4"/>
        <v>1</v>
      </c>
      <c r="N25" s="113">
        <v>1</v>
      </c>
      <c r="O25" s="113"/>
      <c r="P25" s="117">
        <f t="shared" ref="P25" si="5">+P24/P23</f>
        <v>1</v>
      </c>
    </row>
    <row r="26" spans="1:18" ht="33.75" customHeight="1" x14ac:dyDescent="0.2">
      <c r="A26" s="12" t="s">
        <v>107</v>
      </c>
      <c r="B26" s="21">
        <v>51</v>
      </c>
      <c r="C26" s="21">
        <v>40</v>
      </c>
      <c r="D26" s="21">
        <v>57</v>
      </c>
      <c r="E26" s="21">
        <v>44</v>
      </c>
      <c r="F26" s="21">
        <v>51</v>
      </c>
      <c r="G26" s="21">
        <v>46</v>
      </c>
      <c r="H26" s="21">
        <f>+H20+H23</f>
        <v>37</v>
      </c>
      <c r="I26" s="21">
        <f t="shared" ref="I26:M26" si="6">+I20+I23</f>
        <v>63</v>
      </c>
      <c r="J26" s="21">
        <f t="shared" si="6"/>
        <v>89</v>
      </c>
      <c r="K26" s="21">
        <f t="shared" si="6"/>
        <v>75</v>
      </c>
      <c r="L26" s="21">
        <f t="shared" si="6"/>
        <v>117</v>
      </c>
      <c r="M26" s="21">
        <f t="shared" si="6"/>
        <v>44</v>
      </c>
      <c r="N26" s="112">
        <f>AVERAGE(B26:M26)</f>
        <v>59.5</v>
      </c>
      <c r="O26" s="112"/>
      <c r="P26" s="115">
        <f>SUM(B26:O26)</f>
        <v>773.5</v>
      </c>
    </row>
    <row r="27" spans="1:18" ht="47.85" customHeight="1" x14ac:dyDescent="0.2">
      <c r="A27" s="12" t="s">
        <v>108</v>
      </c>
      <c r="B27" s="21">
        <v>51</v>
      </c>
      <c r="C27" s="21">
        <v>40</v>
      </c>
      <c r="D27" s="21">
        <v>57</v>
      </c>
      <c r="E27" s="21">
        <v>44</v>
      </c>
      <c r="F27" s="21">
        <v>51</v>
      </c>
      <c r="G27" s="21">
        <v>46</v>
      </c>
      <c r="H27" s="21">
        <f>+H21+H24</f>
        <v>37</v>
      </c>
      <c r="I27" s="21">
        <f t="shared" ref="I27:M27" si="7">+I21+I24</f>
        <v>63</v>
      </c>
      <c r="J27" s="21">
        <f t="shared" si="7"/>
        <v>89</v>
      </c>
      <c r="K27" s="21">
        <f t="shared" si="7"/>
        <v>75</v>
      </c>
      <c r="L27" s="21">
        <f t="shared" si="7"/>
        <v>117</v>
      </c>
      <c r="M27" s="21">
        <f t="shared" si="7"/>
        <v>44</v>
      </c>
      <c r="N27" s="112">
        <f>AVERAGE(B27:M27)</f>
        <v>59.5</v>
      </c>
      <c r="O27" s="112"/>
      <c r="P27" s="115">
        <f>SUM(B27:O27)</f>
        <v>773.5</v>
      </c>
    </row>
    <row r="28" spans="1:18" s="18" customFormat="1" ht="44.25" customHeight="1" x14ac:dyDescent="0.2">
      <c r="A28" s="12" t="s">
        <v>109</v>
      </c>
      <c r="B28" s="66">
        <f>+B27/B26</f>
        <v>1</v>
      </c>
      <c r="C28" s="66">
        <f t="shared" ref="C28:G28" si="8">+C27/C26</f>
        <v>1</v>
      </c>
      <c r="D28" s="66">
        <f t="shared" si="8"/>
        <v>1</v>
      </c>
      <c r="E28" s="66">
        <f t="shared" si="8"/>
        <v>1</v>
      </c>
      <c r="F28" s="66">
        <f t="shared" si="8"/>
        <v>1</v>
      </c>
      <c r="G28" s="66">
        <f t="shared" si="8"/>
        <v>1</v>
      </c>
      <c r="H28" s="67">
        <f>+H27/H26</f>
        <v>1</v>
      </c>
      <c r="I28" s="67">
        <f t="shared" ref="I28:M28" si="9">+I27/I26</f>
        <v>1</v>
      </c>
      <c r="J28" s="67">
        <f t="shared" si="9"/>
        <v>1</v>
      </c>
      <c r="K28" s="67">
        <f t="shared" si="9"/>
        <v>1</v>
      </c>
      <c r="L28" s="67">
        <f t="shared" si="9"/>
        <v>1</v>
      </c>
      <c r="M28" s="67">
        <f t="shared" si="9"/>
        <v>1</v>
      </c>
      <c r="N28" s="113">
        <v>1</v>
      </c>
      <c r="O28" s="113"/>
      <c r="P28" s="118">
        <f t="shared" ref="P28" si="10">+P27/P26</f>
        <v>1</v>
      </c>
    </row>
    <row r="29" spans="1:18" ht="30" customHeight="1" x14ac:dyDescent="0.2">
      <c r="A29" s="80" t="s">
        <v>41</v>
      </c>
      <c r="B29" s="80"/>
      <c r="C29" s="80"/>
      <c r="D29" s="80"/>
      <c r="E29" s="80"/>
      <c r="F29" s="80"/>
      <c r="G29" s="80"/>
      <c r="H29" s="80"/>
      <c r="I29" s="80"/>
      <c r="J29" s="80"/>
      <c r="K29" s="80"/>
      <c r="L29" s="75" t="s">
        <v>42</v>
      </c>
      <c r="M29" s="75"/>
      <c r="N29" s="75"/>
      <c r="O29" s="75"/>
      <c r="P29" s="75"/>
    </row>
    <row r="30" spans="1:18" ht="36.6" customHeight="1" x14ac:dyDescent="0.2">
      <c r="A30" s="24"/>
      <c r="B30" s="24"/>
      <c r="C30" s="24"/>
      <c r="D30" s="24"/>
      <c r="E30" s="24"/>
      <c r="F30" s="24"/>
      <c r="G30" s="25"/>
      <c r="H30" s="25"/>
      <c r="I30" s="25"/>
      <c r="J30" s="25"/>
      <c r="K30" s="25"/>
      <c r="L30" s="75" t="s">
        <v>43</v>
      </c>
      <c r="M30" s="75"/>
      <c r="N30" s="75"/>
      <c r="O30" s="75"/>
      <c r="P30" s="20"/>
    </row>
    <row r="31" spans="1:18" ht="36.6" customHeight="1" x14ac:dyDescent="0.2">
      <c r="A31" s="24"/>
      <c r="B31" s="24"/>
      <c r="C31" s="24"/>
      <c r="D31" s="24"/>
      <c r="E31" s="24"/>
      <c r="F31" s="24"/>
      <c r="G31" s="24"/>
      <c r="H31" s="25" t="s">
        <v>97</v>
      </c>
      <c r="I31" s="25"/>
      <c r="J31" s="25"/>
      <c r="K31" s="25"/>
      <c r="L31" s="75" t="s">
        <v>44</v>
      </c>
      <c r="M31" s="75"/>
      <c r="N31" s="75"/>
      <c r="O31" s="75"/>
      <c r="P31" s="20"/>
      <c r="R31"/>
    </row>
    <row r="32" spans="1:18" ht="36.6" customHeight="1" x14ac:dyDescent="0.2">
      <c r="A32" s="24"/>
      <c r="B32" s="24"/>
      <c r="C32" s="24"/>
      <c r="D32" s="24"/>
      <c r="E32" s="24"/>
      <c r="F32" s="24"/>
      <c r="G32" s="24"/>
      <c r="H32" s="25"/>
      <c r="I32" s="25"/>
      <c r="J32" s="25"/>
      <c r="K32" s="25"/>
      <c r="L32" s="75" t="s">
        <v>45</v>
      </c>
      <c r="M32" s="75"/>
      <c r="N32" s="75"/>
      <c r="O32" s="75"/>
      <c r="P32" s="20"/>
      <c r="R32"/>
    </row>
    <row r="33" spans="1:18" ht="36.6" customHeight="1" x14ac:dyDescent="0.2">
      <c r="A33" s="24"/>
      <c r="B33" s="24"/>
      <c r="C33" s="24"/>
      <c r="D33" s="24"/>
      <c r="E33" s="24"/>
      <c r="F33" s="24"/>
      <c r="G33" s="24"/>
      <c r="H33" s="25"/>
      <c r="I33" s="25"/>
      <c r="J33" s="25"/>
      <c r="K33" s="25"/>
      <c r="L33" s="75" t="s">
        <v>47</v>
      </c>
      <c r="M33" s="75"/>
      <c r="N33" s="75"/>
      <c r="O33" s="75"/>
      <c r="P33" s="26" t="s">
        <v>46</v>
      </c>
      <c r="R33"/>
    </row>
    <row r="34" spans="1:18" ht="36.6" customHeight="1" x14ac:dyDescent="0.2">
      <c r="A34" s="24"/>
      <c r="B34" s="24"/>
      <c r="C34" s="24"/>
      <c r="D34" s="24"/>
      <c r="E34" s="24"/>
      <c r="F34" s="24"/>
      <c r="G34" s="24"/>
      <c r="H34" s="25"/>
      <c r="I34" s="25"/>
      <c r="J34" s="25"/>
      <c r="K34" s="25"/>
      <c r="L34" s="75" t="s">
        <v>48</v>
      </c>
      <c r="M34" s="75"/>
      <c r="N34" s="75"/>
      <c r="O34" s="75"/>
      <c r="P34" s="20"/>
      <c r="R34"/>
    </row>
    <row r="35" spans="1:18" ht="36.6" customHeight="1" x14ac:dyDescent="0.2">
      <c r="A35" s="24"/>
      <c r="B35" s="24"/>
      <c r="C35" s="24"/>
      <c r="D35" s="24"/>
      <c r="E35" s="24"/>
      <c r="F35" s="24"/>
      <c r="G35" s="24"/>
      <c r="H35" s="25"/>
      <c r="I35" s="25"/>
      <c r="J35" s="25"/>
      <c r="K35" s="25"/>
      <c r="L35" s="75" t="s">
        <v>49</v>
      </c>
      <c r="M35" s="75"/>
      <c r="N35" s="75"/>
      <c r="O35" s="75"/>
      <c r="P35" s="75"/>
    </row>
    <row r="36" spans="1:18" ht="36.6" customHeight="1" x14ac:dyDescent="0.2">
      <c r="A36" s="24"/>
      <c r="B36" s="24"/>
      <c r="C36" s="24"/>
      <c r="D36" s="24"/>
      <c r="E36" s="24"/>
      <c r="F36" s="24"/>
      <c r="G36" s="24"/>
      <c r="H36" s="25"/>
      <c r="I36" s="25"/>
      <c r="J36" s="25"/>
      <c r="K36" s="25"/>
      <c r="L36" s="91" t="s">
        <v>58</v>
      </c>
      <c r="M36" s="91"/>
      <c r="N36" s="91"/>
      <c r="O36" s="91"/>
      <c r="P36" s="91"/>
    </row>
    <row r="37" spans="1:18" ht="36.6" customHeight="1" x14ac:dyDescent="0.2">
      <c r="A37" s="24"/>
      <c r="B37" s="24"/>
      <c r="C37" s="24"/>
      <c r="D37" s="24"/>
      <c r="E37" s="24"/>
      <c r="F37" s="24"/>
      <c r="G37" s="24"/>
      <c r="H37" s="25"/>
      <c r="I37" s="25"/>
      <c r="J37" s="25"/>
      <c r="K37" s="25"/>
      <c r="L37" s="91" t="s">
        <v>28</v>
      </c>
      <c r="M37" s="91"/>
      <c r="N37" s="91"/>
      <c r="O37" s="91"/>
      <c r="P37" s="91"/>
    </row>
    <row r="38" spans="1:18" ht="36.6" customHeight="1" x14ac:dyDescent="0.2">
      <c r="A38" s="111" t="s">
        <v>167</v>
      </c>
      <c r="B38" s="86"/>
      <c r="C38" s="86"/>
      <c r="D38" s="86"/>
      <c r="E38" s="86"/>
      <c r="F38" s="86"/>
      <c r="G38" s="86"/>
      <c r="H38" s="86"/>
      <c r="I38" s="86"/>
      <c r="J38" s="86"/>
      <c r="K38" s="86"/>
      <c r="L38" s="78" t="s">
        <v>50</v>
      </c>
      <c r="M38" s="78"/>
      <c r="N38" s="46">
        <v>31</v>
      </c>
      <c r="O38" s="46">
        <v>12</v>
      </c>
      <c r="P38" s="46">
        <v>2017</v>
      </c>
      <c r="Q38" s="5"/>
    </row>
    <row r="39" spans="1:18" ht="31.5" customHeight="1" x14ac:dyDescent="0.2">
      <c r="A39" s="86"/>
      <c r="B39" s="86"/>
      <c r="C39" s="86"/>
      <c r="D39" s="86"/>
      <c r="E39" s="86"/>
      <c r="F39" s="86"/>
      <c r="G39" s="86"/>
      <c r="H39" s="86"/>
      <c r="I39" s="86"/>
      <c r="J39" s="86"/>
      <c r="K39" s="86"/>
      <c r="L39" s="78" t="s">
        <v>51</v>
      </c>
      <c r="M39" s="78"/>
      <c r="N39" s="46">
        <v>1</v>
      </c>
      <c r="O39" s="46">
        <v>1</v>
      </c>
      <c r="P39" s="46">
        <v>2018</v>
      </c>
      <c r="Q39" s="5"/>
    </row>
    <row r="40" spans="1:18" ht="30.75" customHeight="1" x14ac:dyDescent="0.2">
      <c r="A40" s="86"/>
      <c r="B40" s="86"/>
      <c r="C40" s="86"/>
      <c r="D40" s="86"/>
      <c r="E40" s="86"/>
      <c r="F40" s="86"/>
      <c r="G40" s="86"/>
      <c r="H40" s="86"/>
      <c r="I40" s="86"/>
      <c r="J40" s="86"/>
      <c r="K40" s="86"/>
      <c r="L40" s="78" t="s">
        <v>52</v>
      </c>
      <c r="M40" s="78"/>
      <c r="N40" s="79" t="s">
        <v>98</v>
      </c>
      <c r="O40" s="79"/>
      <c r="P40" s="79"/>
    </row>
  </sheetData>
  <mergeCells count="64">
    <mergeCell ref="A1:C6"/>
    <mergeCell ref="D1:L3"/>
    <mergeCell ref="M1:P2"/>
    <mergeCell ref="M3:P4"/>
    <mergeCell ref="D4:L6"/>
    <mergeCell ref="M5:P6"/>
    <mergeCell ref="A7:P7"/>
    <mergeCell ref="A8:P8"/>
    <mergeCell ref="A9:D9"/>
    <mergeCell ref="E9:H9"/>
    <mergeCell ref="I9:L9"/>
    <mergeCell ref="M9:P9"/>
    <mergeCell ref="A10:D10"/>
    <mergeCell ref="E10:H10"/>
    <mergeCell ref="I10:L10"/>
    <mergeCell ref="M10:P10"/>
    <mergeCell ref="A11:D11"/>
    <mergeCell ref="E11:H11"/>
    <mergeCell ref="I11:L11"/>
    <mergeCell ref="M11:P11"/>
    <mergeCell ref="A12:D12"/>
    <mergeCell ref="E12:H12"/>
    <mergeCell ref="I12:L12"/>
    <mergeCell ref="M12:P12"/>
    <mergeCell ref="A13:D13"/>
    <mergeCell ref="E13:H13"/>
    <mergeCell ref="I13:L13"/>
    <mergeCell ref="M13:P13"/>
    <mergeCell ref="A14:D14"/>
    <mergeCell ref="E14:H14"/>
    <mergeCell ref="I14:L14"/>
    <mergeCell ref="M14:P14"/>
    <mergeCell ref="A15:D16"/>
    <mergeCell ref="E15:H15"/>
    <mergeCell ref="I15:L16"/>
    <mergeCell ref="M15:P15"/>
    <mergeCell ref="E16:H16"/>
    <mergeCell ref="M16:P16"/>
    <mergeCell ref="A29:K29"/>
    <mergeCell ref="L29:P29"/>
    <mergeCell ref="A18:P18"/>
    <mergeCell ref="N19:O19"/>
    <mergeCell ref="N20:O20"/>
    <mergeCell ref="N21:O21"/>
    <mergeCell ref="N22:O22"/>
    <mergeCell ref="N23:O23"/>
    <mergeCell ref="L35:P35"/>
    <mergeCell ref="N24:O24"/>
    <mergeCell ref="N25:O25"/>
    <mergeCell ref="N26:O26"/>
    <mergeCell ref="N27:O27"/>
    <mergeCell ref="N28:O28"/>
    <mergeCell ref="L30:O30"/>
    <mergeCell ref="L31:O31"/>
    <mergeCell ref="L32:O32"/>
    <mergeCell ref="L33:O33"/>
    <mergeCell ref="L34:O34"/>
    <mergeCell ref="L36:P36"/>
    <mergeCell ref="L37:P37"/>
    <mergeCell ref="A38:K40"/>
    <mergeCell ref="L38:M38"/>
    <mergeCell ref="L39:M39"/>
    <mergeCell ref="L40:M40"/>
    <mergeCell ref="N40:P40"/>
  </mergeCells>
  <dataValidations count="1">
    <dataValidation allowBlank="1" showErrorMessage="1" errorTitle="Seleccionar un valor de la lista" sqref="E23:G24">
      <formula1>0</formula1>
      <formula2>0</formula2>
    </dataValidation>
  </dataValidations>
  <printOptions horizontalCentered="1"/>
  <pageMargins left="0.20748031496063002" right="0.24094488188976407" top="0.773622047244094" bottom="0.54606299212598408" header="0.47834645669291304" footer="0.25078740157480306"/>
  <pageSetup paperSize="0" scale="65" fitToWidth="0" fitToHeight="0" pageOrder="overThenDown" orientation="portrait"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TotalTime>23</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GCO-01_Eventos_Cubiertos 2017</vt:lpstr>
      <vt:lpstr>GCO-02_Producción_Piezas_2017</vt:lpstr>
      <vt:lpstr>GCO-04_Contenidos_WEB_2017</vt:lpstr>
      <vt:lpstr>GCO-05_Seguidores_Internet_2017</vt:lpstr>
      <vt:lpstr>GCO-06Noticias_piezas_publ_2017</vt:lpstr>
      <vt:lpstr>'GCO-04_Contenidos_WEB_2017'!Área_de_impresión</vt:lpstr>
      <vt:lpstr>'GCO-05_Seguidores_Internet_2017'!Área_de_impresión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JOSALA</dc:creator>
  <cp:lastModifiedBy>NATLOP</cp:lastModifiedBy>
  <cp:revision>9</cp:revision>
  <cp:lastPrinted>2017-07-05T18:00:30Z</cp:lastPrinted>
  <dcterms:created xsi:type="dcterms:W3CDTF">2017-05-17T12:22:27Z</dcterms:created>
  <dcterms:modified xsi:type="dcterms:W3CDTF">2018-02-08T17:31:10Z</dcterms:modified>
</cp:coreProperties>
</file>