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172.16.84.10\Planeacion\Vigencia 2022\PMR 2022\JUNIO\"/>
    </mc:Choice>
  </mc:AlternateContent>
  <xr:revisionPtr revIDLastSave="0" documentId="13_ncr:1_{46A3CF82-95FA-445B-AFBB-42449F8A854C}" xr6:coauthVersionLast="36" xr6:coauthVersionMax="36" xr10:uidLastSave="{00000000-0000-0000-0000-000000000000}"/>
  <bookViews>
    <workbookView xWindow="0" yWindow="0" windowWidth="28800" windowHeight="11625" activeTab="4"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X13" i="3" l="1"/>
  <c r="X11" i="3"/>
  <c r="X10" i="3"/>
  <c r="H14" i="4"/>
  <c r="V12" i="3" l="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1" i="3"/>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<sst xmlns="http://schemas.openxmlformats.org/spreadsheetml/2006/main" count="296" uniqueCount="158">
  <si>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</si>
  <si>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</si>
  <si>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</si>
  <si>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</si>
  <si>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</si>
  <si>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</si>
  <si>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</si>
  <si>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</si>
  <si>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</si>
  <si>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</si>
  <si>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</si>
  <si>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</si>
  <si>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</si>
  <si>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</si>
  <si>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</si>
  <si>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</si>
  <si>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</si>
  <si>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</si>
  <si>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</si>
  <si>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</si>
  <si>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</si>
  <si>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</si>
  <si>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</si>
  <si>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</si>
  <si>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</si>
  <si>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</si>
  <si>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</si>
  <si>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</si>
  <si>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</si>
  <si>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</si>
  <si>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</si>
  <si>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</si>
  <si>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</si>
  <si>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</si>
  <si>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</si>
  <si>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</si>
  <si>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</si>
  <si>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</si>
  <si>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</si>
  <si>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</si>
  <si>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</si>
  <si>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</si>
  <si>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</si>
  <si>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</si>
  <si>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</si>
  <si>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</si>
  <si>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</si>
  <si>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</si>
  <si>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</si>
  <si>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</si>
  <si>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</si>
  <si>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</si>
  <si>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</si>
  <si>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</si>
  <si>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</si>
  <si>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</si>
  <si>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</si>
  <si>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</si>
  <si>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</si>
  <si>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</si>
  <si>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</si>
  <si>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</si>
  <si>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</si>
  <si>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</si>
  <si>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</si>
  <si>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</si>
  <si>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</si>
  <si>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</si>
  <si>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</si>
  <si>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</si>
  <si>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</si>
  <si>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</si>
  <si>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</si>
  <si>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</si>
  <si>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</si>
  <si>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</si>
  <si>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</si>
  <si>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</si>
  <si>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</si>
  <si>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</si>
  <si>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</si>
  <si>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</si>
  <si>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</si>
  <si>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</si>
  <si>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</si>
  <si>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</si>
  <si>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</si>
  <si>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</si>
  <si>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</si>
  <si>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</si>
  <si>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</si>
  <si>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</si>
  <si>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 xml:space="preserve">3. Santa Fe   8 
5. Usme   1 
 6. Tunjuelito   1 
 7. Bosa   2 
 8. Kennedy   3 
 9. Fontibón   2 
 10. Engativá   2 
 11. Suba   1 
 12. Barrios Unidos   2 
14. Los Mártires   2 
16. Puente Aranda   1 
 17. La Candelaria   4 
 18. Rafael Uribe Uribe   2 
 19. Ciudad Bolivar   3 
</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</si>
  <si>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</si>
  <si>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</si>
  <si>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</si>
  <si>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</si>
  <si>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</si>
  <si>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</si>
  <si>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</si>
  <si>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</si>
  <si>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</si>
  <si>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</si>
  <si>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</si>
  <si>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</si>
  <si>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</si>
  <si>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</si>
  <si>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</si>
  <si>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</si>
  <si>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</si>
  <si>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</si>
  <si>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</si>
  <si>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</si>
  <si>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</si>
  <si>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</si>
  <si>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</si>
  <si>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</si>
  <si>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</si>
  <si>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</si>
  <si>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</si>
  <si>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</si>
  <si>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</si>
  <si>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</si>
  <si>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</si>
  <si>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</si>
  <si>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</si>
  <si>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</si>
  <si>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</si>
  <si>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</si>
  <si>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</si>
  <si>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</si>
  <si>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</si>
  <si>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</si>
  <si>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</si>
  <si>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</si>
  <si>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</si>
  <si>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</si>
  <si>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</si>
  <si>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</si>
  <si>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</si>
  <si>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</si>
  <si>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</si>
  <si>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</si>
  <si>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 xml:space="preserve">1. Usaquén   2.151 
 2. Chapinero   1.547 
 3. Santa Fe   2.671 
 4. San Cristóbal   5.502 
 5. Usme   7.393 
 6. Tunjuelito   3.843 
 7. Bosa   10.516 
 8. Kennedy   11.042 
 9. Fontibón   5.101 
 10. Engativá   8.795 
 11. Suba   6.965 
 12. Barrios Unidos   2.538 
 13. Teusaquillo   1.607 
 14. Los Mártires   3.032 
 15. Antonio Nariño   990 
 16. Puente Aranda   1.662 
 17. La Candelaria   623 
 18. Rafael Uribe Uribe   4.822 
 19. Ciudad Bolivar   6.946 
 20. Sumapaz   174 
 21. Distrtio   662
</t>
  </si>
  <si>
    <t xml:space="preserve">1. Usaquén   1.407 
 2. Chapinero   2.169 
 3. Santa Fe   254.642 
 4. San Cristóbal   1.209 
 5. Usme   6.743 
 6. Tunjuelito   5.402 
 7. Bosa   1.546 
 8. Kennedy   2.529 
 9. Fontibón   1.028 
 10. Engativá   3.305 
 11. Suba   65.881 
 12. Barrios Unidos   3.296 
 13. Teusaquillo   30.142 
 14. Los Mártires   3.504 
 15. Antonio Nariño   722 
 16. Puente Aranda   1.438 
 17. La Candelaria   32.748 
 18. Rafael Uribe Uribe   703 
 19. Ciudad Bolívar   21.878 
 20. Sumapaz   639 
 21.  Distrito   382.163
</t>
  </si>
  <si>
    <t xml:space="preserve">2. Chapinero   1 
3. Santa Fe   167 
12. Barrios Unidos   27 
21. Distrito   210
</t>
  </si>
  <si>
    <t xml:space="preserve">1. Usaquén   10 
2. Chapinero   10 
3. Santa Fe   15 
4. San Cristóbal   15 
5. Usme   26 
6. Tunjuelito   9 
7. Bosa   25 
8. Kennedy   43 
10. Engativá   42 
11. Suba   43 
12. Barrios Unidos   1 
13. Teusaquillo   11 
14. Los Mártires   23 
15. Antonio Nariño   3 
16. Puente Aranda   21 
17. La Candelaria   11 
18. Rafael Uribe Uribe   21 
21. Distrito   521
</t>
  </si>
  <si>
    <t xml:space="preserve">1. Usaquén   23 
 2. Chapinero   32 
 3. Santa Fe   2.208 
 4. San Cristóbal   30 
 5. Usme   53 
 6. Tunjuelito   57 
 7. Bosa   29 
 8. Kennedy   32 
 9. Fontibón   25 
 10. Engativá   37 
 11. Suba   279 
 12. Barrios Unidos   28 
 13. Teusaquillo   228 
 14. Los Mártires   27 
 15. Antonio Nariño   14 
 16. Puente Aranda   15 
 17. La Candelaria   200 
 18. Rafael Uribe Uribe   21 
 19. Ciudad Bolivar   132 
 20. Sumapaz   13 
 21. Distrtio   1.231
</t>
  </si>
  <si>
    <t xml:space="preserve">1. Usaquén   445 
 2. Chapinero   677 
 3. Santa Fe   808 
 4. San Cristóbal   2.445 
 5. Usme   3.149 
 6. Tunjuelito   3.044 
 7. Bosa   5.188 
 8. Kennedy   7.216 
 9. Fontibón   3.783 
 10. Engativá   5.878 
 11. Suba   3.755 
 12. Barrios Unidos   1.362 
 13. Teusaquillo   262 
 14. Los Mártires   1.576 
 15. Antonio Nariño   315 
 16. Puente Aranda   729 
 17. La Candelaria   196 
 18. Rafael Uribe Uribe   2.219 
 19. Ciudad Bolivar   3.629 
 20. Sumapaz   63 
 21.  Distrito   662
</t>
  </si>
  <si>
    <t xml:space="preserve">1. Usaquén   4 
 2. Chapinero   4 
 3. Santa Fe   2 
 4. San Cristóbal   6 
 5. Usme   8 
 6. Tunjuelito   4 
 7. Bosa   5 
 8. Kennedy   12 
 9. Fontibón   -   
 10. Engativá   6 
 11. Suba   8 
 12. Barrios Unidos   1 
 13. Teusaquillo   8 
 14. Los Mártires   5 
 15. Antonio Nariño   1 
 16. Puente Aranda   7 
 17. La Candelaria   4 
 18. Rafael Uribe Uribe   7 
21. Distrito   374
</t>
  </si>
  <si>
    <t>Inversión JUNIO</t>
  </si>
  <si>
    <t xml:space="preserve">NidosPara lograr la atención inicial de 46.534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Se cerró satisfactoriamente el convenio con SED con cumplimiento total de metas y se avanza en los procesos necesarios para la firma de
un convenio para el segundo semestre del año.
En total al corte se alcanzó la atención de 46.534 beneficiarios que corresponde a un avance del 53.1% de la meta para la vigencia.
CREA:El avance en las coberturas generales y la meta plan del programa, muestran la atención de 42.048 beneficiarios, con un avance del 70% en el cierre del primer semestre. Se debe tener en cuenta que durante el mes de junio representa el periodo vacacional de los colegios públicos de la ciudad atendidos
por el programa en la estrategia de jornada única y completa lo que afecta el crecimiento de la meta en la línea arte en la escuela. Por otra parte, este periodo vacacional también permite que muchos niños y niñas de los colegios públicos y privados accedan a la oferta del programa en la línea Impulso
Colectivo, a través de cursos y procesos de formación en el período comprendido entre el 15 de junio y el 15 de julio. De esta manera el crecimiento porcentual en la línea impulso colectivo fue del 10%, con la atención de 5.214 beneficiarios que cuentan, en el caso de esta oferta vacacional, con un proceso
de formación en etapa inicial, exploratorio, a que les permite a los participantes un acercamiento a los lenguajes artísticos ofrecidos por el programa en danza, música, teatro, artes plásticas, literatura, audiovisuales y artes electrónicas. La cobertura actual de Impulso Colectivo se encuentra en el 47.4% a la
espera de un importante crecimiento también en el mes de julio, como cierre del periodo vacacional.
La línea de atención Converge crea tuvo un aumento importante logrando un total de 2.585 beneficiarios atendidos con corte al 30 de junio alcanzando un 43,08% de la meta proyectada para la vigencia. Uno de los aspectos relevantes del cierre de semestre es la atención en la localidad de sumapaz
realizada por el equipo de artistas y acompañamientos de esta línea.
La línea de atención Arte en la Escuela crea tuvo un incremento de la atención a 34.249 beneficiarios atendidos con corte al 30 de junio alcanzando un 79,65% de la meta proyectada para la vigencia.
El número de centros de formación Crea en la ciudad permanece en el 85%, es decir 17 centros, distribuidos en 12 localidades.
</t>
  </si>
  <si>
    <t>Durante el primer semestre de la vigencia 2022 se avanzó en el 31% de la meta con 4.714 acciones para el fortalecimiento y la participación en prácticas artísticas, que beneficiaron 823.094 personas, entre ellas 57.861 mujeres, 49.997 hombres y 1100 intersexuales. En total se remuneraron 3.074 artistas.
Particularmente desde el proyecto 7585 se realizaron 3.534 actividades, entre las actividades, 2.356 se efectuaron en localidades y 1.178 fueron distritales, y en total, 813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Por su arte desde el proyecto 7614 se realizaron 1.180 actividades,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</si>
  <si>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 xml:space="preserve"> Entre enero y junio de 2022 se realizaron 205 actividades de organización y participación del sector artístico y cultural que beneficiaronque 405  Agentes del Sector involucrados en dichos procesos. Se hicieron actividades en las localidades Chapinero, Santa Fe, Engativá, Barrios Unidos, Teusaquillo, La Candelaria y 161 distritales. Y 105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del Consejo Distrital de Arte Dramático, un encuentro con consejeros locales de arte dramático y encuentros con agrupaciones representativas del teatro de calle. La Gerencia de Artes Audiovisuales realizó las sesiones del Consejo Distrital de Artes Audiovisuales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en el se socializó el Programa Distrital de Estímulos, el regreso de los Festivales al Parque, y los ajustes al Decreto 480 de 2018, entre otros temas, y reuniones sectoriales de Hip Hop. El área de Regulación de Artistas en Espacio Público realizó actividades de apoyo a la participación de los artistas de espacio público. El área de Sectores Sociales y Territorios se ha enfocado en la articulación intersectorial para la implementación de acciones afirmativas, en el marco de las políticas públicas de los sectores LGBTI, habitabilidad en calle, discapacidad, adultez, mujeres y equidad de género, personas víctimas del conflicto armado interno y migrantes. La Subdirección de las Artes apoyó la Secretaría Técnica de dos sesiones del Consejo Distrital de las Artes.</t>
  </si>
  <si>
    <t>Durante los meses de enero a junio se ha entregado un total de (466) estímulos distribuidos de la siguiente manera: Febrero 36, abril 25, mayo 93 y junio 312. Es de anotar, que durante el periodo reportado se presentaron 3 renuncias o declinaciones a los estímulos. Como resultado de la ejecución de estímulos se beneficiaron 763 artistas. A continuación se detallan la entrega de los estímulos mes a mes. Febrero: Se entregaron 36 estímulos de ganadores correspondientes a la vigencia del P.D.E 2021, de CRP que quedaron en procesos de contratación del año 2022. Estos estímulos corresponden a la convocatoria de BECA FESTIVAL DE LAS ARTES VALIENTES EN EL MARCO DEL CONVENIO INTERADMINISTRATIVO 427-2021 ENTRE EL IDPC Y EL IDARTES donde se entregaron (7) estímulos, por un valor de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Marzo: No hubo entrega de estímulos debido que el Portafolio Distrital de Estímulos (P.D.E) 2022, se lanzó en el mes de febrero y para ese mes aún está vigente la oferta a la Ciudad.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 (1),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Persona Natural: BECA DE PROGRAMACIÓN VIRTUAL EN ARTES PLÁSTICAS Y VISUALES - RED GALERÍA SANTA FE (2), BECA HIP HOP AL PARQUE-DJ (4), BECA PARA PROYECTOS EDITORIALES INDEPENDIENTES EN ARTES PLÁSTICAS – FOTOLIBRO (1), BECA PARA PROYECTOS EDITORIALES INDEPENDIENTES EN ARTES PLÁSTICAS - LIBRO DE ARTISTA(1), BECA PARA PROYECTOS EDITORIALES INDEPENDIENTES EN ARTES PLÁSTICAS - PUBLICACIÓN SERIADA (1). Jurados: 24 Se entregaron reconocimiento a los evaluadores de la invitación publica INVITACIÓN PÚBLICA “FERIAS LOCALES DE ARTES: COMPONENTE ARTE A LA KY” (3), De la Gerencia de Música (3) reconocimientos de la BECA HIP HOP AL PARQUE- MC De la Gerencia de Arte Dramático se entregaron (3) estímulos para los jurados de la invitación CONVOCATORIA PÚBLICA PROGRAMA DISTRITAL DE SALAS CONCERTADAS 2022. De la Gerencia de Artes plásticas y visuales se entregaron ( 3) estimulas de la BECA DE PROGRAMACIÓN VIRTUAL EN ARTES PLÁSTICAS Y VISUALES - RED GALERÍA SANTA FE , BECA EXPOSICIÓN TEMPORAL EN LA GALERÍA SANTA FE (3), BECA PROYECTOS EDITORIALES INDEPENDIENTES EN ARTES PLÁSTICAS Y VISUALES 2022 ( 3). De la INVITACIÓN PÚBLICA PARA CONFORMAR EL COMITÉ EVALUADOR DE LAS FERIAS LOCALES DE ARTES PLÁSTICAS Y VISUALES se entregaron (3) estímulos. De la INVITACIÓN PÚBLICA PARA CONFORMAR EL COMITÉ EVALUADOR DE LAS FERIAS LOCALES DE ARTES PLÁSTICAS Y VISUALES (3). Por un total entregado en el mes de mayo de $77.971.674. JUNIO: Se entregaron 311 estímulos distribuidos de la siguiente manera: 257 estímulos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INVITACIÓN PÚBLICA LA SEMILLA - FORTALECIMIENTO A INICIATIVAS ARTÍSTICAS RURALES Y CAMPESINAS, se entregaron (7) estimulo por un valor de $70.000.000, De la Gerencia de Música se entregaron 18 estímulos distribuidos de la siguiente manera: De la Beca Giras por Bogotá (5) estímulos , por un valor de $50.000,000,de la BECAS PARA EL FORTALECIMIENTO AL ECOSISTEMA DE LA MÚSICA EN BOGOTÁ ( 6 )estímulos por un valor de $180.0000.000,de la BECA JAZZ AL PARQUE (7) estímulos, por un valor de $ 31.500.000. Gerencia de artes Plásticas y visuales se entregaron 172 estímulos distribuidos así: Becas RESIDENCIAS EN BLOQUE CONVOCATORIA NACIONAL (3) estímulos por un valor de $60.000.000,de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renuncio al estímulo y de la INVITACIÓN PÚBLICA MUSEO ABIERTO DE BOGOTÁ: ARTE URBANO EN FESTIVAL HIP HOP AL PARQUE 2022 el ganador CRISTIAN CAMILO MONTILLA CARVAJAL. Se le retiro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estimulo, por valor de $ 40.500.000,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entregaron(9) estímulos: de la BECA DE PROGRAMACIÓN EN ARTES PLÁSTICAS RED GALERÍA SANTA FE (3), RESIDENCIAS ARTÍSTICAS EN BLOQUE CONVOCATORIA NACIONAL (3) y BECA DE CIRCULACIÓN NACIONAL E INTERNACIONAL EN ARTES PLÁSTICAS Y VISUALES( 3) De la línea Arte y memoria sin fronteras de entregaron:(3) estímulos de la INVITACIÓN PÚBLICA BANCO DE ASESORES Y MAESTROS PARA LOS LABORATORIOS DE LOS COMUNES 2022, De la Gerencia de Música se entregara (12) estímulos: DE la BECA GIRAS POR BOGOTÁ (3), de la BECA JAZZ AL PARQUE( 3), de la BECA DE ESTUDIOS EN MUSICA EMMAT (1), BECAS PARA EL FORTALECIMIENTO AL ECOSISTEMA DE LA MÚSICA EN BOGOTÁ (5) estímulos. De la Gerencia de Danza se entregaron (6) estímulos así: BECA DE FORTALECIMIENTO A PROCESOS DE FORMACIÓN DE DANZA EN LA CIUDAD (3) y BECA DE CIRCULACIÓN DISTRITAL EN BALLET 2022 (3). De la Gerencia de Literatura se entregaron (3) estímulos: de la BECA DE PROGRAMACIÓN ARTÍSTICA EN LIBRERÍAS (3) De la Gerencia de Arte Dramático se entregaron (15) estímulos: de la BECA DE CREACIÓN BOGOTÁ, CIUDAD ESCENARIO. De la Subdirección de las Artes de entregaron (6) estímulos: INVITACIÓN PÚBLICA: BOLSA DE CIRCULACIÓN ARTÍSTICA ARTE A LA KY (3) y BECA DE CREACIÓN Y CIRCULACIÓN EN ARTE Y DIVERSIDAD SEXUAL (3).</t>
  </si>
  <si>
    <t>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MEISSEN, CREA LUCERO BAJO, CREA CANTARANA, CREA VILLAS DEL DORADO, CREA LA GRANJA, CREA LA CAMPIÑA, CREA CASTILLA, CREA VILLEMAR, CREA BOSA NARANJOS, CREA LA PEPITA, CREA DELICIAS, CREA BOSA SAN PABLO, CREA DOCE DE OCTUBRE, CREA ROMA, CREA INGLES, CREA TUNAL. Manteniendo la operación eficiente y oportuna en cada uno de ellos. Con lo anterior también se informa que en el momento se encuentran en obra las sedes de TEATRO PARQUE NACIONAL, Y TEATRO SAN JORGE. Y del mismo modo se informa las sedes entregadas, entra las cuales están CREA SANTA SOFIA, CREA LAS FLORES, CASA PLATAFORMA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Durante el mes de junio se llevó a cabo varias reuniones agendadas con algunos de los equipos creas y escenarios donde se trataron novedades en la gestión del personal, generando actas para el correspondiente levantamiento de planes de mejora. Las reuniones se llevaron a cabo en los creas Gustavo Restrepo, Villas del Dorado, granja , crea el parque y en las sedes: sede administrativa, pedagógico. Conforme a la programación de eventos al parque, para el mes de junio se llevó a cabo el evento Salsa al Parque, prestándose apoyo de personal de seguridad para la custodia de los elementos a cargo sin presentarse ningún inconformidad o percance. Respecto a la instalación de los medios tecnológicos por parte de la empresa de vigilancia, se proyecta según programación iniciar la fase 2 a mitad de julio de 2022. Se realizó nueva revisión de la Matriz de identificación de peligros y de los estudios de seguridad, encontrando aun novedades las cuales la empresa de vigilancia subsanara y entregara en la primera semana de julio de 2022. Se realizaron capacitaciones referentes a los siguientes temas. 1. Plan estratégico de seguridad vial Por otra parte en cuanto a servicios públicos, se logró aplicar los pagos de las SEDES y ESCENSARIOS, y CREAS de los pagos del mes de junio 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logró mejorar el proceso para realizar el seguimiento a las solicitudes de pago de servicios públicos cuando cada leyenda con la cual se radica en Orfeo, se incorpora el número del radicado de la solicitud de CRP asociado adicionalmente con el número de la radicación para pago. Así mismo,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 Conforme a la programación de eventos al parque, para el mes de junio se llevó a cabo el evento Salsa al Parque, prestándose apoyo de personal de aseo para la limpieza de espacios internos y externos asignados, ejecutándose esa actividad sin ninguna novedad.</t>
  </si>
  <si>
    <t>Junio</t>
  </si>
  <si>
    <t>Mes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</si>
</sst>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40">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
      <sz val="11"/>
      <color theme="1"/>
      <name val="Calibri"/>
      <family val="2"/>
    </font>
    <font>
      <sz val="11"/>
      <color rgb="FF00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
      <patternFill patternType="solid">
        <fgColor theme="0" tint="-4.9989318521683403E-2"/>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25">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165" fontId="21" fillId="0" borderId="0" xfId="0" applyNumberFormat="1" applyFont="1" applyBorder="1" applyAlignment="1">
      <alignment vertical="center"/>
    </xf>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applyAlignment="1">
      <alignment horizontal="center" vertical="center"/>
    </xf>
    <xf numFmtId="0" fontId="37" fillId="17" borderId="3" xfId="0" applyFont="1" applyFill="1" applyBorder="1"/>
    <xf numFmtId="0" fontId="37" fillId="0" borderId="3" xfId="0" applyFont="1" applyBorder="1" applyAlignment="1"/>
    <xf numFmtId="0" fontId="37" fillId="0" borderId="23" xfId="0" applyFont="1" applyBorder="1" applyAlignment="1"/>
    <xf numFmtId="0" fontId="38" fillId="0" borderId="20" xfId="0" applyFont="1" applyBorder="1" applyAlignment="1" applyProtection="1">
      <alignment vertical="center"/>
      <protection locked="0"/>
    </xf>
    <xf numFmtId="0" fontId="0" fillId="18" borderId="24" xfId="0" applyFill="1" applyBorder="1" applyAlignment="1" applyProtection="1">
      <alignment horizontal="center" vertical="center"/>
      <protection locked="0"/>
    </xf>
    <xf numFmtId="0" fontId="38" fillId="0" borderId="4" xfId="0" applyFont="1" applyBorder="1" applyAlignment="1" applyProtection="1">
      <protection locked="0"/>
    </xf>
    <xf numFmtId="0" fontId="38" fillId="0" borderId="23" xfId="0" applyFont="1" applyBorder="1" applyAlignment="1" applyProtection="1">
      <protection locked="0"/>
    </xf>
    <xf numFmtId="0" fontId="0" fillId="18" borderId="7" xfId="0" applyFill="1" applyBorder="1" applyAlignment="1" applyProtection="1">
      <alignment horizontal="center" vertical="center"/>
      <protection locked="0"/>
    </xf>
    <xf numFmtId="0" fontId="37" fillId="17" borderId="4" xfId="0" applyFont="1" applyFill="1" applyBorder="1" applyAlignment="1"/>
    <xf numFmtId="44" fontId="36" fillId="0" borderId="3" xfId="19" applyFont="1" applyBorder="1" applyAlignment="1">
      <alignment horizontal="center" vertical="center"/>
    </xf>
    <xf numFmtId="0" fontId="37" fillId="17" borderId="3" xfId="0" applyFont="1" applyFill="1" applyBorder="1" applyAlignment="1"/>
    <xf numFmtId="0" fontId="0" fillId="18" borderId="24" xfId="0" applyFill="1" applyBorder="1" applyAlignment="1" applyProtection="1">
      <protection hidden="1"/>
    </xf>
    <xf numFmtId="167" fontId="38" fillId="0" borderId="22" xfId="0" applyNumberFormat="1" applyFont="1" applyBorder="1" applyAlignment="1" applyProtection="1">
      <protection locked="0"/>
    </xf>
    <xf numFmtId="0" fontId="0" fillId="18" borderId="7" xfId="0" applyFill="1" applyBorder="1" applyAlignment="1" applyProtection="1">
      <protection hidden="1"/>
    </xf>
    <xf numFmtId="0" fontId="39" fillId="0" borderId="3" xfId="0" applyFont="1" applyBorder="1" applyAlignment="1">
      <alignment horizontal="left"/>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opLeftCell="A16" workbookViewId="0">
      <selection activeCell="C10" sqref="C10"/>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98"/>
      <c r="B1" s="100" t="s">
        <v>88</v>
      </c>
      <c r="C1" s="100"/>
      <c r="D1" s="100"/>
      <c r="E1" s="100"/>
      <c r="F1" s="100"/>
      <c r="G1" s="100"/>
      <c r="H1" s="100"/>
      <c r="I1" s="100"/>
      <c r="J1" s="100"/>
      <c r="K1" s="100"/>
      <c r="L1" s="100"/>
      <c r="M1" s="100"/>
      <c r="N1" s="100"/>
      <c r="O1" s="100"/>
      <c r="P1" s="100"/>
      <c r="Q1" s="100"/>
      <c r="R1" s="100"/>
      <c r="S1" s="100"/>
      <c r="T1" s="100"/>
      <c r="U1" s="99" t="s">
        <v>89</v>
      </c>
    </row>
    <row r="2" spans="1:27" ht="16.5">
      <c r="A2" s="98"/>
      <c r="B2" s="100"/>
      <c r="C2" s="100"/>
      <c r="D2" s="100"/>
      <c r="E2" s="100"/>
      <c r="F2" s="100"/>
      <c r="G2" s="100"/>
      <c r="H2" s="100"/>
      <c r="I2" s="100"/>
      <c r="J2" s="100"/>
      <c r="K2" s="100"/>
      <c r="L2" s="100"/>
      <c r="M2" s="100"/>
      <c r="N2" s="100"/>
      <c r="O2" s="100"/>
      <c r="P2" s="100"/>
      <c r="Q2" s="100"/>
      <c r="R2" s="100"/>
      <c r="S2" s="100"/>
      <c r="T2" s="100"/>
      <c r="U2" s="99"/>
    </row>
    <row r="3" spans="1:27" ht="16.5">
      <c r="A3" s="98"/>
      <c r="B3" s="100" t="s">
        <v>0</v>
      </c>
      <c r="C3" s="100"/>
      <c r="D3" s="100"/>
      <c r="E3" s="100"/>
      <c r="F3" s="100"/>
      <c r="G3" s="100"/>
      <c r="H3" s="100"/>
      <c r="I3" s="100"/>
      <c r="J3" s="100"/>
      <c r="K3" s="100"/>
      <c r="L3" s="100"/>
      <c r="M3" s="100"/>
      <c r="N3" s="100"/>
      <c r="O3" s="100"/>
      <c r="P3" s="100"/>
      <c r="Q3" s="100"/>
      <c r="R3" s="100"/>
      <c r="S3" s="100"/>
      <c r="T3" s="100"/>
      <c r="U3" s="35" t="s">
        <v>91</v>
      </c>
    </row>
    <row r="4" spans="1:27" ht="16.5">
      <c r="A4" s="98"/>
      <c r="B4" s="100"/>
      <c r="C4" s="100"/>
      <c r="D4" s="100"/>
      <c r="E4" s="100"/>
      <c r="F4" s="100"/>
      <c r="G4" s="100"/>
      <c r="H4" s="100"/>
      <c r="I4" s="100"/>
      <c r="J4" s="100"/>
      <c r="K4" s="100"/>
      <c r="L4" s="100"/>
      <c r="M4" s="100"/>
      <c r="N4" s="100"/>
      <c r="O4" s="100"/>
      <c r="P4" s="100"/>
      <c r="Q4" s="100"/>
      <c r="R4" s="100"/>
      <c r="S4" s="100"/>
      <c r="T4" s="100"/>
      <c r="U4" s="35" t="s">
        <v>90</v>
      </c>
    </row>
    <row r="5" spans="1:27" ht="16.5">
      <c r="A5" s="95"/>
      <c r="B5" s="95"/>
      <c r="C5" s="95"/>
      <c r="D5" s="95"/>
      <c r="E5" s="95"/>
      <c r="F5" s="95"/>
      <c r="G5" s="95"/>
      <c r="H5" s="95"/>
      <c r="I5" s="95"/>
      <c r="J5" s="95"/>
      <c r="K5" s="95"/>
      <c r="L5" s="95"/>
      <c r="M5" s="95"/>
      <c r="N5" s="95"/>
      <c r="O5" s="95"/>
      <c r="P5" s="95"/>
      <c r="Q5" s="95"/>
      <c r="R5" s="95"/>
      <c r="S5" s="95"/>
      <c r="T5" s="95"/>
      <c r="U5" s="95"/>
      <c r="V5" s="36"/>
      <c r="W5" s="36"/>
      <c r="X5" s="36"/>
      <c r="Y5" s="36"/>
      <c r="Z5" s="36"/>
      <c r="AA5" s="36"/>
    </row>
    <row r="6" spans="1:27" ht="16.5">
      <c r="A6" s="96"/>
      <c r="B6" s="96"/>
      <c r="C6" s="96"/>
      <c r="D6" s="96"/>
      <c r="E6" s="96"/>
      <c r="F6" s="96"/>
      <c r="G6" s="96"/>
      <c r="H6" s="96"/>
      <c r="I6" s="96"/>
      <c r="J6" s="96"/>
      <c r="K6" s="96"/>
      <c r="L6" s="96"/>
      <c r="M6" s="96"/>
      <c r="N6" s="96"/>
      <c r="O6" s="96"/>
      <c r="P6" s="96"/>
      <c r="Q6" s="96"/>
      <c r="R6" s="96"/>
      <c r="S6" s="96"/>
      <c r="U6" s="36"/>
      <c r="V6" s="36"/>
      <c r="W6" s="36"/>
      <c r="X6" s="36"/>
      <c r="Y6" s="36"/>
      <c r="Z6" s="36"/>
      <c r="AA6" s="36"/>
    </row>
    <row r="7" spans="1:27" ht="16.5">
      <c r="A7" s="97" t="s">
        <v>1</v>
      </c>
      <c r="B7" s="97"/>
      <c r="C7" s="97"/>
      <c r="D7" s="97"/>
      <c r="E7" s="97"/>
      <c r="F7" s="97"/>
      <c r="G7" s="97"/>
      <c r="H7" s="97"/>
      <c r="I7" s="97"/>
      <c r="J7" s="97"/>
      <c r="K7" s="97"/>
      <c r="L7" s="97"/>
      <c r="M7" s="97"/>
      <c r="N7" s="97"/>
      <c r="O7" s="97"/>
      <c r="P7" s="97"/>
      <c r="Q7" s="97"/>
      <c r="R7" s="97"/>
      <c r="S7" s="97"/>
      <c r="T7" s="97"/>
      <c r="U7" s="97"/>
      <c r="V7" s="36"/>
      <c r="W7" s="36"/>
      <c r="X7" s="36"/>
      <c r="Y7" s="36"/>
      <c r="Z7" s="36"/>
      <c r="AA7" s="36"/>
    </row>
    <row r="8" spans="1:27" ht="16.5">
      <c r="A8" s="94" t="s">
        <v>157</v>
      </c>
      <c r="B8" s="94"/>
      <c r="C8" s="94"/>
      <c r="D8" s="94"/>
      <c r="E8" s="94"/>
      <c r="F8" s="94"/>
      <c r="G8" s="94"/>
      <c r="H8" s="94"/>
      <c r="I8" s="94"/>
      <c r="J8" s="94"/>
      <c r="K8" s="94"/>
      <c r="L8" s="94"/>
      <c r="M8" s="94"/>
      <c r="N8" s="94"/>
      <c r="O8" s="94"/>
      <c r="P8" s="94"/>
      <c r="Q8" s="94"/>
      <c r="R8" s="94"/>
      <c r="S8" s="94"/>
      <c r="T8" s="94"/>
      <c r="U8" s="94"/>
      <c r="V8" s="94"/>
      <c r="W8" s="94"/>
      <c r="X8" s="94"/>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c r="N10" s="43"/>
      <c r="O10" s="43"/>
      <c r="P10" s="43"/>
      <c r="Q10" s="43"/>
      <c r="R10" s="43"/>
      <c r="S10" s="42">
        <f>SUM(G10:R10)</f>
        <v>88582</v>
      </c>
      <c r="T10" s="44" t="s">
        <v>143</v>
      </c>
      <c r="U10" s="55" t="s">
        <v>151</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c r="N11" s="43"/>
      <c r="O11" s="43"/>
      <c r="P11" s="43"/>
      <c r="Q11" s="43"/>
      <c r="R11" s="43"/>
      <c r="S11" s="42">
        <f>SUM(G11:R11)</f>
        <v>823094</v>
      </c>
      <c r="T11" s="44" t="s">
        <v>144</v>
      </c>
      <c r="U11" s="55" t="s">
        <v>152</v>
      </c>
      <c r="V11" s="45"/>
      <c r="W11" s="45"/>
      <c r="X11" s="45"/>
      <c r="Y11" s="45"/>
      <c r="Z11" s="45"/>
      <c r="AA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c r="N12" s="43"/>
      <c r="O12" s="43"/>
      <c r="P12" s="43"/>
      <c r="Q12" s="43"/>
      <c r="R12" s="43"/>
      <c r="S12" s="42">
        <f>SUM(G12:R12)</f>
        <v>405</v>
      </c>
      <c r="T12" s="44" t="s">
        <v>145</v>
      </c>
      <c r="U12" s="55" t="s">
        <v>153</v>
      </c>
      <c r="V12" s="45"/>
      <c r="W12" s="45"/>
      <c r="X12" s="45"/>
      <c r="Y12" s="45"/>
      <c r="Z12" s="45"/>
      <c r="AA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c r="N13" s="43"/>
      <c r="O13" s="43"/>
      <c r="P13" s="43"/>
      <c r="Q13" s="43"/>
      <c r="R13" s="43"/>
      <c r="S13" s="42">
        <f>SUM(G13:R13)</f>
        <v>850</v>
      </c>
      <c r="T13" s="44" t="s">
        <v>146</v>
      </c>
      <c r="U13" s="55" t="s">
        <v>154</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sheetProtection algorithmName="SHA-512" hashValue="20BoHMi5FLEWn4KfQuMF45SQfRp6zShtiKMQcqKhBCfr+KyZfzbtKxMZSnvSFs0DnCPctZCEQTtpeB85l0SW/Q==" saltValue="vJwN3pU7rlmuIYN5fha6sw=="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selection activeCell="A10" sqref="A10"/>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98"/>
      <c r="B1" s="100" t="s">
        <v>88</v>
      </c>
      <c r="C1" s="100"/>
      <c r="D1" s="100"/>
      <c r="E1" s="100"/>
      <c r="F1" s="100"/>
      <c r="G1" s="100"/>
      <c r="H1" s="100"/>
      <c r="I1" s="100"/>
      <c r="J1" s="100"/>
      <c r="K1" s="100"/>
      <c r="L1" s="100"/>
      <c r="M1" s="100"/>
      <c r="N1" s="100"/>
      <c r="O1" s="100"/>
      <c r="P1" s="100"/>
      <c r="Q1" s="100"/>
      <c r="R1" s="100"/>
      <c r="S1" s="100"/>
      <c r="T1" s="100"/>
      <c r="U1" s="100"/>
      <c r="V1" s="100"/>
      <c r="W1" s="100"/>
      <c r="X1" s="99" t="s">
        <v>89</v>
      </c>
    </row>
    <row r="2" spans="1:28" s="34" customFormat="1" ht="9.75" customHeight="1">
      <c r="A2" s="98"/>
      <c r="B2" s="100"/>
      <c r="C2" s="100"/>
      <c r="D2" s="100"/>
      <c r="E2" s="100"/>
      <c r="F2" s="100"/>
      <c r="G2" s="100"/>
      <c r="H2" s="100"/>
      <c r="I2" s="100"/>
      <c r="J2" s="100"/>
      <c r="K2" s="100"/>
      <c r="L2" s="100"/>
      <c r="M2" s="100"/>
      <c r="N2" s="100"/>
      <c r="O2" s="100"/>
      <c r="P2" s="100"/>
      <c r="Q2" s="100"/>
      <c r="R2" s="100"/>
      <c r="S2" s="100"/>
      <c r="T2" s="100"/>
      <c r="U2" s="100"/>
      <c r="V2" s="100"/>
      <c r="W2" s="100"/>
      <c r="X2" s="99"/>
    </row>
    <row r="3" spans="1:28" s="34" customFormat="1" ht="16.5">
      <c r="A3" s="98"/>
      <c r="B3" s="100" t="s">
        <v>28</v>
      </c>
      <c r="C3" s="100"/>
      <c r="D3" s="100"/>
      <c r="E3" s="100"/>
      <c r="F3" s="100"/>
      <c r="G3" s="100"/>
      <c r="H3" s="100"/>
      <c r="I3" s="100"/>
      <c r="J3" s="100"/>
      <c r="K3" s="100"/>
      <c r="L3" s="100"/>
      <c r="M3" s="100"/>
      <c r="N3" s="100"/>
      <c r="O3" s="100"/>
      <c r="P3" s="100"/>
      <c r="Q3" s="100"/>
      <c r="R3" s="100"/>
      <c r="S3" s="100"/>
      <c r="T3" s="100"/>
      <c r="U3" s="100"/>
      <c r="V3" s="100"/>
      <c r="W3" s="100"/>
      <c r="X3" s="35" t="s">
        <v>91</v>
      </c>
    </row>
    <row r="4" spans="1:28" s="34" customFormat="1" ht="16.5">
      <c r="A4" s="98"/>
      <c r="B4" s="100"/>
      <c r="C4" s="100"/>
      <c r="D4" s="100"/>
      <c r="E4" s="100"/>
      <c r="F4" s="100"/>
      <c r="G4" s="100"/>
      <c r="H4" s="100"/>
      <c r="I4" s="100"/>
      <c r="J4" s="100"/>
      <c r="K4" s="100"/>
      <c r="L4" s="100"/>
      <c r="M4" s="100"/>
      <c r="N4" s="100"/>
      <c r="O4" s="100"/>
      <c r="P4" s="100"/>
      <c r="Q4" s="100"/>
      <c r="R4" s="100"/>
      <c r="S4" s="100"/>
      <c r="T4" s="100"/>
      <c r="U4" s="100"/>
      <c r="V4" s="100"/>
      <c r="W4" s="100"/>
      <c r="X4" s="35" t="s">
        <v>90</v>
      </c>
    </row>
    <row r="5" spans="1:28" ht="15.75">
      <c r="A5" s="101"/>
      <c r="B5" s="101"/>
      <c r="C5" s="101"/>
      <c r="D5" s="101"/>
      <c r="E5" s="101"/>
      <c r="F5" s="101"/>
      <c r="G5" s="101"/>
      <c r="H5" s="101"/>
      <c r="I5" s="101"/>
      <c r="J5" s="101"/>
      <c r="K5" s="101"/>
      <c r="L5" s="101"/>
      <c r="M5" s="101"/>
      <c r="N5" s="101"/>
      <c r="O5" s="101"/>
      <c r="P5" s="101"/>
      <c r="Q5" s="101"/>
      <c r="R5" s="101"/>
      <c r="S5" s="101"/>
      <c r="T5" s="101"/>
      <c r="U5" s="101"/>
      <c r="V5" s="101"/>
      <c r="W5" s="101"/>
      <c r="X5" s="101"/>
      <c r="Y5" s="1"/>
      <c r="Z5" s="1"/>
      <c r="AA5" s="1"/>
      <c r="AB5" s="1"/>
    </row>
    <row r="6" spans="1:28" s="53" customFormat="1">
      <c r="A6" s="102"/>
      <c r="B6" s="102"/>
      <c r="C6" s="102"/>
      <c r="D6" s="102"/>
      <c r="E6" s="102"/>
      <c r="F6" s="102"/>
      <c r="G6" s="102"/>
      <c r="H6" s="102"/>
      <c r="I6" s="102"/>
      <c r="J6" s="102"/>
      <c r="K6" s="102"/>
      <c r="L6" s="102"/>
      <c r="M6" s="102"/>
      <c r="N6" s="102"/>
      <c r="O6" s="102"/>
      <c r="P6" s="102"/>
      <c r="Q6" s="102"/>
      <c r="R6" s="102"/>
      <c r="S6" s="102"/>
      <c r="T6" s="102"/>
      <c r="U6" s="102"/>
      <c r="V6" s="102"/>
      <c r="W6" s="51"/>
      <c r="X6" s="52"/>
      <c r="Y6" s="52"/>
      <c r="Z6" s="52"/>
      <c r="AA6" s="52"/>
      <c r="AB6" s="52"/>
    </row>
    <row r="7" spans="1:28" ht="15.75">
      <c r="A7" s="103" t="s">
        <v>29</v>
      </c>
      <c r="B7" s="103"/>
      <c r="C7" s="103"/>
      <c r="D7" s="103"/>
      <c r="E7" s="103"/>
      <c r="F7" s="103"/>
      <c r="G7" s="103"/>
      <c r="H7" s="103"/>
      <c r="I7" s="103"/>
      <c r="J7" s="103"/>
      <c r="K7" s="103"/>
      <c r="L7" s="103"/>
      <c r="M7" s="103"/>
      <c r="N7" s="103"/>
      <c r="O7" s="103"/>
      <c r="P7" s="103"/>
      <c r="Q7" s="103"/>
      <c r="R7" s="103"/>
      <c r="S7" s="103"/>
      <c r="T7" s="103"/>
      <c r="U7" s="103"/>
      <c r="V7" s="103"/>
      <c r="W7" s="103"/>
      <c r="X7" s="103"/>
      <c r="Y7" s="1"/>
      <c r="Z7" s="1"/>
      <c r="AA7" s="1"/>
      <c r="AB7" s="1"/>
    </row>
    <row r="8" spans="1:28" ht="15.75">
      <c r="A8" s="94" t="s">
        <v>157</v>
      </c>
      <c r="B8" s="94"/>
      <c r="C8" s="94"/>
      <c r="D8" s="94"/>
      <c r="E8" s="94"/>
      <c r="F8" s="94"/>
      <c r="G8" s="94"/>
      <c r="H8" s="94"/>
      <c r="I8" s="94"/>
      <c r="J8" s="94"/>
      <c r="K8" s="94"/>
      <c r="L8" s="94"/>
      <c r="M8" s="94"/>
      <c r="N8" s="94"/>
      <c r="O8" s="94"/>
      <c r="P8" s="94"/>
      <c r="Q8" s="94"/>
      <c r="R8" s="94"/>
      <c r="S8" s="94"/>
      <c r="T8" s="94"/>
      <c r="U8" s="94"/>
      <c r="V8" s="94"/>
      <c r="W8" s="94"/>
      <c r="X8" s="94"/>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c r="Q10" s="5"/>
      <c r="R10" s="16"/>
      <c r="S10" s="5"/>
      <c r="T10" s="5"/>
      <c r="U10" s="5"/>
      <c r="V10" s="5">
        <f>SUM(J10:U10)</f>
        <v>4714</v>
      </c>
      <c r="W10" s="44" t="s">
        <v>147</v>
      </c>
      <c r="X10" s="56" t="str">
        <f>'Indicadores Objetivo'!U11</f>
        <v>Durante el primer semestre de la vigencia 2022 se avanzó en el 31% de la meta con 4.714 acciones para el fortalecimiento y la participación en prácticas artísticas, que beneficiaron 823.094 personas, entre ellas 57.861 mujeres, 49.997 hombres y 1100 intersexuales. En total se remuneraron 3.074 artistas.
Particularmente desde el proyecto 7585 se realizaron 3.534 actividades, entre las actividades, 2.356 se efectuaron en localidades y 1.178 fueron distritales, y en total, 813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Por su arte desde el proyecto 7614 se realizaron 1.180 actividades,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v>
      </c>
      <c r="Y10" s="1"/>
      <c r="Z10" s="1"/>
      <c r="AA10" s="1"/>
      <c r="AB10" s="1"/>
    </row>
    <row r="11" spans="1:28" ht="293.2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c r="Q11" s="5"/>
      <c r="R11" s="16"/>
      <c r="S11" s="5"/>
      <c r="T11" s="5"/>
      <c r="U11" s="5"/>
      <c r="V11" s="5">
        <f>SUM(J11:U11)</f>
        <v>47401</v>
      </c>
      <c r="W11" s="44" t="s">
        <v>148</v>
      </c>
      <c r="X11" s="56" t="str">
        <f>'Indicadores Objetivo'!U10</f>
        <v xml:space="preserve">NidosPara lograr la atención inicial de 46.534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Se cerró satisfactoriamente el convenio con SED con cumplimiento total de metas y se avanza en los procesos necesarios para la firma de
un convenio para el segundo semestre del año.
En total al corte se alcanzó la atención de 46.534 beneficiarios que corresponde a un avance del 53.1% de la meta para la vigencia.
CREA:El avance en las coberturas generales y la meta plan del programa, muestran la atención de 42.048 beneficiarios, con un avance del 70% en el cierre del primer semestre. Se debe tener en cuenta que durante el mes de junio representa el periodo vacacional de los colegios públicos de la ciudad atendidos
por el programa en la estrategia de jornada única y completa lo que afecta el crecimiento de la meta en la línea arte en la escuela. Por otra parte, este periodo vacacional también permite que muchos niños y niñas de los colegios públicos y privados accedan a la oferta del programa en la línea Impulso
Colectivo, a través de cursos y procesos de formación en el período comprendido entre el 15 de junio y el 15 de julio. De esta manera el crecimiento porcentual en la línea impulso colectivo fue del 10%, con la atención de 5.214 beneficiarios que cuentan, en el caso de esta oferta vacacional, con un proceso
de formación en etapa inicial, exploratorio, a que les permite a los participantes un acercamiento a los lenguajes artísticos ofrecidos por el programa en danza, música, teatro, artes plásticas, literatura, audiovisuales y artes electrónicas. La cobertura actual de Impulso Colectivo se encuentra en el 47.4% a la
espera de un importante crecimiento también en el mes de julio, como cierre del periodo vacacional.
La línea de atención Converge crea tuvo un aumento importante logrando un total de 2.585 beneficiarios atendidos con corte al 30 de junio alcanzando un 43,08% de la meta proyectada para la vigencia. Uno de los aspectos relevantes del cierre de semestre es la atención en la localidad de sumapaz
realizada por el equipo de artistas y acompañamientos de esta línea.
La línea de atención Arte en la Escuela crea tuvo un incremento de la atención a 34.249 beneficiarios atendidos con corte al 30 de junio alcanzando un 79,65% de la meta proyectada para la vigencia.
El número de centros de formación Crea en la ciudad permanece en el 85%, es decir 17 centros, distribuidos en 12 localidades.
</v>
      </c>
      <c r="Y11" s="1"/>
      <c r="Z11" s="1"/>
      <c r="AA11" s="1"/>
      <c r="AB11" s="1"/>
    </row>
    <row r="12" spans="1:28" ht="409.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c r="Q12" s="5"/>
      <c r="R12" s="16"/>
      <c r="S12" s="5"/>
      <c r="T12" s="5"/>
      <c r="U12" s="5"/>
      <c r="V12" s="5">
        <f>O12</f>
        <v>34</v>
      </c>
      <c r="W12" s="44" t="s">
        <v>92</v>
      </c>
      <c r="X12" s="56" t="s">
        <v>155</v>
      </c>
      <c r="Y12" s="1"/>
      <c r="Z12" s="1"/>
      <c r="AA12" s="1"/>
      <c r="AB12" s="1"/>
    </row>
    <row r="13" spans="1:28" ht="25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c r="Q13" s="5"/>
      <c r="R13" s="16"/>
      <c r="S13" s="5"/>
      <c r="T13" s="5"/>
      <c r="U13" s="5"/>
      <c r="V13" s="5">
        <f>SUM(J13:U13)</f>
        <v>466</v>
      </c>
      <c r="W13" s="44" t="s">
        <v>149</v>
      </c>
      <c r="X13" s="56" t="str">
        <f>'Indicadores Objetivo'!U13</f>
        <v>Durante los meses de enero a junio se ha entregado un total de (466) estímulos distribuidos de la siguiente manera: Febrero 36, abril 25, mayo 93 y junio 312. Es de anotar, que durante el periodo reportado se presentaron 3 renuncias o declinaciones a los estímulos. Como resultado de la ejecución de estímulos se beneficiaron 763 artistas. A continuación se detallan la entrega de los estímulos mes a mes. Febrero: Se entregaron 36 estímulos de ganadores correspondientes a la vigencia del P.D.E 2021, de CRP que quedaron en procesos de contratación del año 2022. Estos estímulos corresponden a la convocatoria de BECA FESTIVAL DE LAS ARTES VALIENTES EN EL MARCO DEL CONVENIO INTERADMINISTRATIVO 427-2021 ENTRE EL IDPC Y EL IDARTES donde se entregaron (7) estímulos, por un valor de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Marzo: No hubo entrega de estímulos debido que el Portafolio Distrital de Estímulos (P.D.E) 2022, se lanzó en el mes de febrero y para ese mes aún está vigente la oferta a la Ciudad.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 (1),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Persona Natural: BECA DE PROGRAMACIÓN VIRTUAL EN ARTES PLÁSTICAS Y VISUALES - RED GALERÍA SANTA FE (2), BECA HIP HOP AL PARQUE-DJ (4), BECA PARA PROYECTOS EDITORIALES INDEPENDIENTES EN ARTES PLÁSTICAS – FOTOLIBRO (1), BECA PARA PROYECTOS EDITORIALES INDEPENDIENTES EN ARTES PLÁSTICAS - LIBRO DE ARTISTA(1), BECA PARA PROYECTOS EDITORIALES INDEPENDIENTES EN ARTES PLÁSTICAS - PUBLICACIÓN SERIADA (1). Jurados: 24 Se entregaron reconocimiento a los evaluadores de la invitación publica INVITACIÓN PÚBLICA “FERIAS LOCALES DE ARTES: COMPONENTE ARTE A LA KY” (3), De la Gerencia de Música (3) reconocimientos de la BECA HIP HOP AL PARQUE- MC De la Gerencia de Arte Dramático se entregaron (3) estímulos para los jurados de la invitación CONVOCATORIA PÚBLICA PROGRAMA DISTRITAL DE SALAS CONCERTADAS 2022. De la Gerencia de Artes plásticas y visuales se entregaron ( 3) estimulas de la BECA DE PROGRAMACIÓN VIRTUAL EN ARTES PLÁSTICAS Y VISUALES - RED GALERÍA SANTA FE , BECA EXPOSICIÓN TEMPORAL EN LA GALERÍA SANTA FE (3), BECA PROYECTOS EDITORIALES INDEPENDIENTES EN ARTES PLÁSTICAS Y VISUALES 2022 ( 3). De la INVITACIÓN PÚBLICA PARA CONFORMAR EL COMITÉ EVALUADOR DE LAS FERIAS LOCALES DE ARTES PLÁSTICAS Y VISUALES se entregaron (3) estímulos. De la INVITACIÓN PÚBLICA PARA CONFORMAR EL COMITÉ EVALUADOR DE LAS FERIAS LOCALES DE ARTES PLÁSTICAS Y VISUALES (3). Por un total entregado en el mes de mayo de $77.971.674. JUNIO: Se entregaron 311 estímulos distribuidos de la siguiente manera: 257 estímulos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INVITACIÓN PÚBLICA LA SEMILLA - FORTALECIMIENTO A INICIATIVAS ARTÍSTICAS RURALES Y CAMPESINAS, se entregaron (7) estimulo por un valor de $70.000.000, De la Gerencia de Música se entregaron 18 estímulos distribuidos de la siguiente manera: De la Beca Giras por Bogotá (5) estímulos , por un valor de $50.000,000,de la BECAS PARA EL FORTALECIMIENTO AL ECOSISTEMA DE LA MÚSICA EN BOGOTÁ ( 6 )estímulos por un valor de $180.0000.000,de la BECA JAZZ AL PARQUE (7) estímulos, por un valor de $ 31.500.000. Gerencia de artes Plásticas y visuales se entregaron 172 estímulos distribuidos así: Becas RESIDENCIAS EN BLOQUE CONVOCATORIA NACIONAL (3) estímulos por un valor de $60.000.000,de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renuncio al estímulo y de la INVITACIÓN PÚBLICA MUSEO ABIERTO DE BOGOTÁ: ARTE URBANO EN FESTIVAL HIP HOP AL PARQUE 2022 el ganador CRISTIAN CAMILO MONTILLA CARVAJAL. Se le retiro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estimulo, por valor de $ 40.500.000,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entregaron(9) estímulos: de la BECA DE PROGRAMACIÓN EN ARTES PLÁSTICAS RED GALERÍA SANTA FE (3), RESIDENCIAS ARTÍSTICAS EN BLOQUE CONVOCATORIA NACIONAL (3) y BECA DE CIRCULACIÓN NACIONAL E INTERNACIONAL EN ARTES PLÁSTICAS Y VISUALES( 3) De la línea Arte y memoria sin fronteras de entregaron:(3) estímulos de la INVITACIÓN PÚBLICA BANCO DE ASESORES Y MAESTROS PARA LOS LABORATORIOS DE LOS COMUNES 2022, De la Gerencia de Música se entregara (12) estímulos: DE la BECA GIRAS POR BOGOTÁ (3), de la BECA JAZZ AL PARQUE( 3), de la BECA DE ESTUDIOS EN MUSICA EMMAT (1), BECAS PARA EL FORTALECIMIENTO AL ECOSISTEMA DE LA MÚSICA EN BOGOTÁ (5) estímulos. De la Gerencia de Danza se entregaron (6) estímulos así: BECA DE FORTALECIMIENTO A PROCESOS DE FORMACIÓN DE DANZA EN LA CIUDAD (3) y BECA DE CIRCULACIÓN DISTRITAL EN BALLET 2022 (3). De la Gerencia de Literatura se entregaron (3) estímulos: de la BECA DE PROGRAMACIÓN ARTÍSTICA EN LIBRERÍAS (3) De la Gerencia de Arte Dramático se entregaron (15) estímulos: de la BECA DE CREACIÓN BOGOTÁ, CIUDAD ESCENARIO. De la Subdirección de las Artes de entregaron (6) estímulos: INVITACIÓN PÚBLICA: BOLSA DE CIRCULACIÓN ARTÍSTICA ARTE A LA KY (3) y BECA DE CREACIÓN Y CIRCULACIÓN EN ARTE Y DIVERSIDAD SEXUAL (3).</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BVRsprDVtxpSnx363/7zEAXJ3aNIbzdNHSmXv8Lg1AU3m1dGeyF+QuB6IaNOfAZT176iDxOG4TiqeDXIsMJyHA==" saltValue="iPeLudbbk9KGNs5i4jhKoQ=="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B8" sqref="B8:M8"/>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98"/>
      <c r="B1" s="113" t="s">
        <v>88</v>
      </c>
      <c r="C1" s="114"/>
      <c r="D1" s="114"/>
      <c r="E1" s="114"/>
      <c r="F1" s="114"/>
      <c r="G1" s="114"/>
      <c r="H1" s="114"/>
      <c r="I1" s="114"/>
      <c r="J1" s="114"/>
      <c r="K1" s="114"/>
      <c r="L1" s="115"/>
      <c r="M1" s="107" t="s">
        <v>89</v>
      </c>
      <c r="N1" s="108"/>
    </row>
    <row r="2" spans="1:16" s="34" customFormat="1" ht="9.75" customHeight="1">
      <c r="A2" s="98"/>
      <c r="B2" s="116"/>
      <c r="C2" s="117"/>
      <c r="D2" s="117"/>
      <c r="E2" s="117"/>
      <c r="F2" s="117"/>
      <c r="G2" s="117"/>
      <c r="H2" s="117"/>
      <c r="I2" s="117"/>
      <c r="J2" s="117"/>
      <c r="K2" s="117"/>
      <c r="L2" s="118"/>
      <c r="M2" s="109"/>
      <c r="N2" s="110"/>
    </row>
    <row r="3" spans="1:16" s="34" customFormat="1" ht="16.5">
      <c r="A3" s="98"/>
      <c r="B3" s="113" t="s">
        <v>49</v>
      </c>
      <c r="C3" s="114"/>
      <c r="D3" s="114"/>
      <c r="E3" s="114"/>
      <c r="F3" s="114"/>
      <c r="G3" s="114"/>
      <c r="H3" s="114"/>
      <c r="I3" s="114"/>
      <c r="J3" s="114"/>
      <c r="K3" s="114"/>
      <c r="L3" s="115"/>
      <c r="M3" s="111" t="s">
        <v>91</v>
      </c>
      <c r="N3" s="112"/>
    </row>
    <row r="4" spans="1:16" s="34" customFormat="1" ht="16.5">
      <c r="A4" s="98"/>
      <c r="B4" s="116"/>
      <c r="C4" s="117"/>
      <c r="D4" s="117"/>
      <c r="E4" s="117"/>
      <c r="F4" s="117"/>
      <c r="G4" s="117"/>
      <c r="H4" s="117"/>
      <c r="I4" s="117"/>
      <c r="J4" s="117"/>
      <c r="K4" s="117"/>
      <c r="L4" s="118"/>
      <c r="M4" s="111" t="s">
        <v>90</v>
      </c>
      <c r="N4" s="112"/>
    </row>
    <row r="5" spans="1:16" ht="33.75" customHeight="1">
      <c r="A5" s="104"/>
      <c r="B5" s="104"/>
      <c r="C5" s="104"/>
      <c r="D5" s="104"/>
      <c r="E5" s="104"/>
      <c r="F5" s="104"/>
      <c r="G5" s="104"/>
      <c r="H5" s="104"/>
      <c r="I5" s="104"/>
      <c r="J5" s="104"/>
      <c r="K5" s="104"/>
      <c r="L5" s="104"/>
      <c r="M5" s="104"/>
      <c r="N5" s="18"/>
      <c r="O5" s="1"/>
      <c r="P5" s="1"/>
    </row>
    <row r="6" spans="1:16" ht="6.75" customHeight="1">
      <c r="A6" s="105"/>
      <c r="B6" s="105"/>
      <c r="C6" s="105"/>
      <c r="D6" s="105"/>
      <c r="E6" s="105"/>
      <c r="F6" s="105"/>
      <c r="G6" s="105"/>
      <c r="H6" s="105"/>
      <c r="I6" s="105"/>
      <c r="J6" s="1"/>
      <c r="K6" s="1"/>
      <c r="L6" s="1"/>
      <c r="M6" s="1"/>
      <c r="N6" s="1"/>
      <c r="O6" s="1"/>
      <c r="P6" s="1"/>
    </row>
    <row r="7" spans="1:16" ht="16.5" customHeight="1">
      <c r="A7" s="19" t="s">
        <v>50</v>
      </c>
      <c r="B7" s="106" t="s">
        <v>51</v>
      </c>
      <c r="C7" s="106"/>
      <c r="D7" s="106"/>
      <c r="E7" s="106"/>
      <c r="F7" s="106"/>
      <c r="G7" s="106"/>
      <c r="H7" s="106"/>
      <c r="I7" s="106"/>
      <c r="J7" s="106"/>
      <c r="K7" s="106"/>
      <c r="L7" s="106"/>
      <c r="M7" s="106"/>
      <c r="N7" s="20"/>
      <c r="O7" s="1"/>
      <c r="P7" s="1"/>
    </row>
    <row r="8" spans="1:16" ht="16.5" customHeight="1">
      <c r="A8" s="19" t="s">
        <v>52</v>
      </c>
      <c r="B8" s="106" t="s">
        <v>156</v>
      </c>
      <c r="C8" s="106"/>
      <c r="D8" s="106"/>
      <c r="E8" s="106"/>
      <c r="F8" s="106"/>
      <c r="G8" s="106"/>
      <c r="H8" s="106"/>
      <c r="I8" s="106"/>
      <c r="J8" s="106"/>
      <c r="K8" s="106"/>
      <c r="L8" s="106"/>
      <c r="M8" s="106"/>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c r="J10" s="25"/>
      <c r="K10" s="25"/>
      <c r="L10" s="25"/>
      <c r="M10" s="25"/>
      <c r="N10" s="25"/>
      <c r="O10" s="1"/>
      <c r="P10" s="1"/>
    </row>
    <row r="11" spans="1:16" ht="22.5">
      <c r="A11" s="4" t="s">
        <v>56</v>
      </c>
      <c r="B11" s="24">
        <v>2831212759.9088306</v>
      </c>
      <c r="C11" s="24">
        <v>85094780</v>
      </c>
      <c r="D11" s="24">
        <v>192866436</v>
      </c>
      <c r="E11" s="25">
        <v>593272126</v>
      </c>
      <c r="F11" s="25">
        <v>766128331</v>
      </c>
      <c r="G11" s="25">
        <v>908072643</v>
      </c>
      <c r="H11" s="25">
        <v>1122177319</v>
      </c>
      <c r="I11" s="25"/>
      <c r="J11" s="25"/>
      <c r="K11" s="25"/>
      <c r="L11" s="25"/>
      <c r="M11" s="25"/>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c r="J12" s="25"/>
      <c r="K12" s="25"/>
      <c r="L12" s="25"/>
      <c r="M12" s="25"/>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c r="J13" s="25"/>
      <c r="K13" s="25"/>
      <c r="L13" s="25"/>
      <c r="M13" s="25"/>
      <c r="N13" s="25"/>
      <c r="O13" s="17"/>
      <c r="P13" s="17"/>
    </row>
    <row r="14" spans="1:16" ht="16.5" customHeight="1">
      <c r="A14" s="33" t="s">
        <v>87</v>
      </c>
      <c r="B14" s="54">
        <f t="shared" ref="B14:H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26"/>
      <c r="J14" s="26"/>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OwVNkJQYNCq3c7IjDxkVczlaEV6BFuRN2BpqB/JQhT9db1W0Uo5Pp1NeJg0Bl+U8CzUi87yWRsuouAjU/RCzsg==" saltValue="2cLkE3snYmAjrwZvslOql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2"/>
  <sheetViews>
    <sheetView tabSelected="1" workbookViewId="0">
      <selection activeCell="F17" sqref="F17"/>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98"/>
      <c r="B1" s="113" t="s">
        <v>88</v>
      </c>
      <c r="C1" s="114"/>
      <c r="D1" s="114"/>
      <c r="E1" s="114"/>
      <c r="F1" s="114"/>
      <c r="G1" s="114"/>
      <c r="H1" s="114"/>
      <c r="I1" s="114"/>
      <c r="J1" s="114"/>
      <c r="K1" s="114"/>
      <c r="L1" s="114"/>
      <c r="M1" s="114"/>
      <c r="N1" s="114"/>
      <c r="O1" s="114"/>
      <c r="P1" s="115"/>
      <c r="Q1" s="99" t="s">
        <v>89</v>
      </c>
    </row>
    <row r="2" spans="1:18" s="37" customFormat="1" ht="9.75" customHeight="1">
      <c r="A2" s="98"/>
      <c r="B2" s="116"/>
      <c r="C2" s="117"/>
      <c r="D2" s="117"/>
      <c r="E2" s="117"/>
      <c r="F2" s="117"/>
      <c r="G2" s="117"/>
      <c r="H2" s="117"/>
      <c r="I2" s="117"/>
      <c r="J2" s="117"/>
      <c r="K2" s="117"/>
      <c r="L2" s="117"/>
      <c r="M2" s="117"/>
      <c r="N2" s="117"/>
      <c r="O2" s="117"/>
      <c r="P2" s="118"/>
      <c r="Q2" s="99"/>
    </row>
    <row r="3" spans="1:18" s="37" customFormat="1" ht="16.5">
      <c r="A3" s="98"/>
      <c r="B3" s="113" t="s">
        <v>93</v>
      </c>
      <c r="C3" s="114"/>
      <c r="D3" s="114"/>
      <c r="E3" s="114"/>
      <c r="F3" s="114"/>
      <c r="G3" s="114"/>
      <c r="H3" s="114"/>
      <c r="I3" s="114"/>
      <c r="J3" s="114"/>
      <c r="K3" s="114"/>
      <c r="L3" s="114"/>
      <c r="M3" s="114"/>
      <c r="N3" s="114"/>
      <c r="O3" s="114"/>
      <c r="P3" s="115"/>
      <c r="Q3" s="57" t="s">
        <v>91</v>
      </c>
    </row>
    <row r="4" spans="1:18" s="37" customFormat="1" ht="16.5">
      <c r="A4" s="98"/>
      <c r="B4" s="120"/>
      <c r="C4" s="121"/>
      <c r="D4" s="121"/>
      <c r="E4" s="121"/>
      <c r="F4" s="121"/>
      <c r="G4" s="121"/>
      <c r="H4" s="121"/>
      <c r="I4" s="121"/>
      <c r="J4" s="121"/>
      <c r="K4" s="121"/>
      <c r="L4" s="121"/>
      <c r="M4" s="121"/>
      <c r="N4" s="121"/>
      <c r="O4" s="121"/>
      <c r="P4" s="122"/>
      <c r="Q4" s="57" t="s">
        <v>90</v>
      </c>
    </row>
    <row r="5" spans="1:18" ht="30" customHeight="1">
      <c r="A5" s="123" t="s">
        <v>94</v>
      </c>
      <c r="B5" s="123"/>
      <c r="C5" s="123"/>
      <c r="D5" s="123"/>
      <c r="E5" s="123"/>
      <c r="F5" s="123"/>
      <c r="G5" s="123"/>
      <c r="H5" s="123"/>
      <c r="I5" s="123"/>
      <c r="J5" s="123"/>
      <c r="K5" s="123"/>
      <c r="L5" s="123"/>
      <c r="M5" s="123"/>
      <c r="N5" s="123"/>
      <c r="O5" s="123"/>
      <c r="P5" s="123"/>
      <c r="Q5" s="123"/>
      <c r="R5" s="66"/>
    </row>
    <row r="6" spans="1:18" ht="30" customHeight="1">
      <c r="A6" s="124"/>
      <c r="B6" s="124"/>
      <c r="C6" s="124"/>
      <c r="D6" s="124"/>
      <c r="E6" s="124"/>
      <c r="F6" s="124"/>
      <c r="G6" s="124"/>
      <c r="H6" s="124"/>
      <c r="I6" s="123" t="s">
        <v>150</v>
      </c>
      <c r="J6" s="123"/>
      <c r="K6" s="123"/>
      <c r="L6" s="123" t="s">
        <v>95</v>
      </c>
      <c r="M6" s="123"/>
      <c r="N6" s="123"/>
      <c r="O6" s="123" t="s">
        <v>96</v>
      </c>
      <c r="P6" s="123"/>
      <c r="Q6" s="123"/>
      <c r="R6" s="66"/>
    </row>
    <row r="7" spans="1:18" s="93" customFormat="1" ht="72" customHeight="1">
      <c r="A7" s="58" t="s">
        <v>97</v>
      </c>
      <c r="B7" s="58" t="s">
        <v>98</v>
      </c>
      <c r="C7" s="58" t="s">
        <v>99</v>
      </c>
      <c r="D7" s="58" t="s">
        <v>100</v>
      </c>
      <c r="E7" s="58" t="s">
        <v>101</v>
      </c>
      <c r="F7" s="59" t="s">
        <v>102</v>
      </c>
      <c r="G7" s="59" t="s">
        <v>103</v>
      </c>
      <c r="H7" s="59" t="s">
        <v>104</v>
      </c>
      <c r="I7" s="60" t="s">
        <v>105</v>
      </c>
      <c r="J7" s="60" t="s">
        <v>106</v>
      </c>
      <c r="K7" s="60" t="s">
        <v>107</v>
      </c>
      <c r="L7" s="61" t="s">
        <v>108</v>
      </c>
      <c r="M7" s="61" t="s">
        <v>109</v>
      </c>
      <c r="N7" s="61" t="s">
        <v>110</v>
      </c>
      <c r="O7" s="62" t="s">
        <v>111</v>
      </c>
      <c r="P7" s="62" t="s">
        <v>112</v>
      </c>
      <c r="Q7" s="62" t="s">
        <v>113</v>
      </c>
      <c r="R7" s="92"/>
    </row>
    <row r="8" spans="1:18" ht="15">
      <c r="A8" s="69" t="s">
        <v>116</v>
      </c>
      <c r="B8" s="77" t="s">
        <v>117</v>
      </c>
      <c r="C8" s="77" t="s">
        <v>118</v>
      </c>
      <c r="D8" s="71" t="str">
        <f t="shared" ref="D8:D24" si="0">IF(OR(RIGHT(C8,4)="FUNC",RIGHT(C8,4)="_OPE"),"N/A",MID(C8,11,2))</f>
        <v>04</v>
      </c>
      <c r="E8" s="84" t="str">
        <f t="shared" ref="E8:E12" si="1">IF(ISERR(FIND("(",G8)),"N/A",LEFT(G8,FIND("(",G8)-1))</f>
        <v>TPIEG</v>
      </c>
      <c r="F8" s="84" t="str">
        <f t="shared" ref="F8:F12" si="2">IF(ISERR(FIND("indirecto",LOWER(G8))),IF(ISERR(FIND("directo",LOWER(G8))),"N/A","Directo"),"Indirecto")</f>
        <v>Indirecto</v>
      </c>
      <c r="G8" s="72" t="s">
        <v>119</v>
      </c>
      <c r="H8" s="73" t="s">
        <v>120</v>
      </c>
      <c r="I8" s="74">
        <v>5707863790</v>
      </c>
      <c r="J8" s="85">
        <v>5025365389</v>
      </c>
      <c r="K8" s="85">
        <v>2542503133</v>
      </c>
      <c r="L8" s="64">
        <v>0</v>
      </c>
      <c r="M8" s="64">
        <v>0</v>
      </c>
      <c r="N8" s="64">
        <v>0</v>
      </c>
      <c r="O8" s="64">
        <v>0</v>
      </c>
      <c r="P8" s="64">
        <v>0</v>
      </c>
      <c r="Q8" s="64">
        <v>0</v>
      </c>
      <c r="R8" s="63"/>
    </row>
    <row r="9" spans="1:18" ht="15">
      <c r="A9" s="69" t="s">
        <v>116</v>
      </c>
      <c r="B9" s="77" t="s">
        <v>117</v>
      </c>
      <c r="C9" s="77" t="s">
        <v>121</v>
      </c>
      <c r="D9" s="75" t="str">
        <f t="shared" si="0"/>
        <v>04</v>
      </c>
      <c r="E9" s="86" t="str">
        <f t="shared" si="1"/>
        <v>TPIEG</v>
      </c>
      <c r="F9" s="86" t="str">
        <f t="shared" si="2"/>
        <v>Indirecto</v>
      </c>
      <c r="G9" s="77" t="s">
        <v>122</v>
      </c>
      <c r="H9" s="78" t="s">
        <v>120</v>
      </c>
      <c r="I9" s="74">
        <v>834791060</v>
      </c>
      <c r="J9" s="85">
        <v>698122170</v>
      </c>
      <c r="K9" s="85">
        <v>303519105</v>
      </c>
      <c r="L9" s="64">
        <v>0</v>
      </c>
      <c r="M9" s="64">
        <v>0</v>
      </c>
      <c r="N9" s="64">
        <v>0</v>
      </c>
      <c r="O9" s="64">
        <v>0</v>
      </c>
      <c r="P9" s="64">
        <v>0</v>
      </c>
      <c r="Q9" s="64">
        <v>0</v>
      </c>
      <c r="R9" s="63"/>
    </row>
    <row r="10" spans="1:18" ht="15">
      <c r="A10" s="69" t="s">
        <v>116</v>
      </c>
      <c r="B10" s="77" t="s">
        <v>123</v>
      </c>
      <c r="C10" s="77" t="s">
        <v>124</v>
      </c>
      <c r="D10" s="75" t="str">
        <f t="shared" si="0"/>
        <v>04</v>
      </c>
      <c r="E10" s="86" t="str">
        <f t="shared" si="1"/>
        <v>TPIEG</v>
      </c>
      <c r="F10" s="86" t="str">
        <f t="shared" si="2"/>
        <v>Indirecto</v>
      </c>
      <c r="G10" s="77" t="s">
        <v>125</v>
      </c>
      <c r="H10" s="78" t="s">
        <v>120</v>
      </c>
      <c r="I10" s="74">
        <v>2261650000</v>
      </c>
      <c r="J10" s="85">
        <v>1673953890</v>
      </c>
      <c r="K10" s="85">
        <v>572270340</v>
      </c>
      <c r="L10" s="64">
        <v>0</v>
      </c>
      <c r="M10" s="64">
        <v>0</v>
      </c>
      <c r="N10" s="64">
        <v>0</v>
      </c>
      <c r="O10" s="64">
        <v>0</v>
      </c>
      <c r="P10" s="64">
        <v>0</v>
      </c>
      <c r="Q10" s="64">
        <v>0</v>
      </c>
      <c r="R10" s="63"/>
    </row>
    <row r="11" spans="1:18" ht="15">
      <c r="A11" s="69" t="s">
        <v>116</v>
      </c>
      <c r="B11" s="77" t="s">
        <v>126</v>
      </c>
      <c r="C11" s="77" t="s">
        <v>127</v>
      </c>
      <c r="D11" s="75" t="str">
        <f t="shared" si="0"/>
        <v>04</v>
      </c>
      <c r="E11" s="86" t="str">
        <f t="shared" si="1"/>
        <v>TPIEG</v>
      </c>
      <c r="F11" s="86" t="str">
        <f t="shared" si="2"/>
        <v>Indirecto</v>
      </c>
      <c r="G11" s="77" t="s">
        <v>125</v>
      </c>
      <c r="H11" s="78" t="s">
        <v>128</v>
      </c>
      <c r="I11" s="74">
        <v>1501974744</v>
      </c>
      <c r="J11" s="85">
        <v>1221593916</v>
      </c>
      <c r="K11" s="85">
        <v>654204616</v>
      </c>
      <c r="L11" s="64">
        <v>0</v>
      </c>
      <c r="M11" s="64">
        <v>0</v>
      </c>
      <c r="N11" s="64">
        <v>0</v>
      </c>
      <c r="O11" s="64">
        <v>0</v>
      </c>
      <c r="P11" s="64">
        <v>0</v>
      </c>
      <c r="Q11" s="64">
        <v>0</v>
      </c>
      <c r="R11" s="63"/>
    </row>
    <row r="12" spans="1:18" ht="15">
      <c r="A12" s="69" t="s">
        <v>116</v>
      </c>
      <c r="B12" s="77" t="s">
        <v>126</v>
      </c>
      <c r="C12" s="77" t="s">
        <v>129</v>
      </c>
      <c r="D12" s="75" t="str">
        <f t="shared" si="0"/>
        <v>04</v>
      </c>
      <c r="E12" s="86" t="str">
        <f t="shared" si="1"/>
        <v>TPIEG</v>
      </c>
      <c r="F12" s="86" t="str">
        <f t="shared" si="2"/>
        <v>Indirecto</v>
      </c>
      <c r="G12" s="77" t="s">
        <v>125</v>
      </c>
      <c r="H12" s="78" t="s">
        <v>128</v>
      </c>
      <c r="I12" s="74">
        <v>780623994</v>
      </c>
      <c r="J12" s="85">
        <v>611956413</v>
      </c>
      <c r="K12" s="85">
        <v>356150823</v>
      </c>
      <c r="L12" s="64">
        <v>0</v>
      </c>
      <c r="M12" s="64">
        <v>0</v>
      </c>
      <c r="N12" s="64">
        <v>0</v>
      </c>
      <c r="O12" s="64">
        <v>0</v>
      </c>
      <c r="P12" s="64">
        <v>0</v>
      </c>
      <c r="Q12" s="64">
        <v>0</v>
      </c>
      <c r="R12" s="63"/>
    </row>
    <row r="13" spans="1:18" ht="15">
      <c r="A13" s="79" t="s">
        <v>116</v>
      </c>
      <c r="B13" s="81" t="s">
        <v>126</v>
      </c>
      <c r="C13" s="81" t="s">
        <v>130</v>
      </c>
      <c r="D13" s="80" t="str">
        <f t="shared" si="0"/>
        <v>01</v>
      </c>
      <c r="E13" s="87" t="s">
        <v>131</v>
      </c>
      <c r="F13" s="87" t="s">
        <v>114</v>
      </c>
      <c r="G13" s="81" t="s">
        <v>132</v>
      </c>
      <c r="H13" s="82" t="s">
        <v>128</v>
      </c>
      <c r="I13" s="88">
        <v>3271831662</v>
      </c>
      <c r="J13" s="85">
        <v>3222383662</v>
      </c>
      <c r="K13" s="85">
        <v>1516064775</v>
      </c>
      <c r="L13" s="64">
        <v>0</v>
      </c>
      <c r="M13" s="64">
        <v>0</v>
      </c>
      <c r="N13" s="64">
        <v>0</v>
      </c>
      <c r="O13" s="64">
        <v>0</v>
      </c>
      <c r="P13" s="64">
        <v>0</v>
      </c>
      <c r="Q13" s="64">
        <v>0</v>
      </c>
      <c r="R13" s="63"/>
    </row>
    <row r="14" spans="1:18" ht="15">
      <c r="A14" s="79" t="s">
        <v>116</v>
      </c>
      <c r="B14" s="81" t="s">
        <v>126</v>
      </c>
      <c r="C14" s="81" t="s">
        <v>129</v>
      </c>
      <c r="D14" s="83" t="str">
        <f t="shared" si="0"/>
        <v>04</v>
      </c>
      <c r="E14" s="89" t="s">
        <v>131</v>
      </c>
      <c r="F14" s="89" t="s">
        <v>114</v>
      </c>
      <c r="G14" s="81" t="s">
        <v>132</v>
      </c>
      <c r="H14" s="82" t="s">
        <v>128</v>
      </c>
      <c r="I14" s="88">
        <v>780623994</v>
      </c>
      <c r="J14" s="85">
        <v>611956413</v>
      </c>
      <c r="K14" s="85">
        <v>356150823</v>
      </c>
      <c r="L14" s="64">
        <v>0</v>
      </c>
      <c r="M14" s="64">
        <v>0</v>
      </c>
      <c r="N14" s="64">
        <v>0</v>
      </c>
      <c r="O14" s="64">
        <v>0</v>
      </c>
      <c r="P14" s="64">
        <v>0</v>
      </c>
      <c r="Q14" s="64">
        <v>0</v>
      </c>
      <c r="R14" s="63"/>
    </row>
    <row r="15" spans="1:18" ht="15">
      <c r="A15" s="79" t="s">
        <v>116</v>
      </c>
      <c r="B15" s="81" t="s">
        <v>126</v>
      </c>
      <c r="C15" s="81" t="s">
        <v>127</v>
      </c>
      <c r="D15" s="83" t="str">
        <f t="shared" si="0"/>
        <v>04</v>
      </c>
      <c r="E15" s="89" t="s">
        <v>131</v>
      </c>
      <c r="F15" s="89" t="s">
        <v>114</v>
      </c>
      <c r="G15" s="81" t="s">
        <v>132</v>
      </c>
      <c r="H15" s="82" t="s">
        <v>128</v>
      </c>
      <c r="I15" s="88">
        <v>1501974744</v>
      </c>
      <c r="J15" s="85">
        <v>1221593916</v>
      </c>
      <c r="K15" s="85">
        <v>654204616</v>
      </c>
      <c r="L15" s="64">
        <v>0</v>
      </c>
      <c r="M15" s="64">
        <v>0</v>
      </c>
      <c r="N15" s="64">
        <v>0</v>
      </c>
      <c r="O15" s="64">
        <v>0</v>
      </c>
      <c r="P15" s="64">
        <v>0</v>
      </c>
      <c r="Q15" s="64">
        <v>0</v>
      </c>
      <c r="R15" s="63"/>
    </row>
    <row r="16" spans="1:18" ht="15">
      <c r="A16" s="79" t="s">
        <v>116</v>
      </c>
      <c r="B16" s="81" t="s">
        <v>133</v>
      </c>
      <c r="C16" s="81" t="s">
        <v>134</v>
      </c>
      <c r="D16" s="83" t="str">
        <f t="shared" si="0"/>
        <v>01</v>
      </c>
      <c r="E16" s="89" t="s">
        <v>131</v>
      </c>
      <c r="F16" s="89" t="s">
        <v>114</v>
      </c>
      <c r="G16" s="81" t="s">
        <v>132</v>
      </c>
      <c r="H16" s="82" t="s">
        <v>128</v>
      </c>
      <c r="I16" s="88">
        <v>15982000000</v>
      </c>
      <c r="J16" s="85">
        <v>5472999637</v>
      </c>
      <c r="K16" s="85">
        <v>5034626090</v>
      </c>
      <c r="L16" s="64">
        <v>0</v>
      </c>
      <c r="M16" s="64">
        <v>0</v>
      </c>
      <c r="N16" s="64">
        <v>0</v>
      </c>
      <c r="O16" s="64">
        <v>0</v>
      </c>
      <c r="P16" s="64">
        <v>0</v>
      </c>
      <c r="Q16" s="64">
        <v>0</v>
      </c>
      <c r="R16" s="63"/>
    </row>
    <row r="17" spans="1:18" ht="15">
      <c r="A17" s="79" t="s">
        <v>116</v>
      </c>
      <c r="B17" s="81" t="s">
        <v>117</v>
      </c>
      <c r="C17" s="81" t="s">
        <v>118</v>
      </c>
      <c r="D17" s="83" t="str">
        <f t="shared" si="0"/>
        <v>04</v>
      </c>
      <c r="E17" s="89" t="s">
        <v>131</v>
      </c>
      <c r="F17" s="89" t="s">
        <v>114</v>
      </c>
      <c r="G17" s="81" t="s">
        <v>132</v>
      </c>
      <c r="H17" s="82" t="s">
        <v>128</v>
      </c>
      <c r="I17" s="88">
        <v>5707863790</v>
      </c>
      <c r="J17" s="85">
        <v>5025365389</v>
      </c>
      <c r="K17" s="85">
        <v>2542503133</v>
      </c>
      <c r="L17" s="64">
        <v>0</v>
      </c>
      <c r="M17" s="64">
        <v>0</v>
      </c>
      <c r="N17" s="64">
        <v>0</v>
      </c>
      <c r="O17" s="64">
        <v>0</v>
      </c>
      <c r="P17" s="64">
        <v>0</v>
      </c>
      <c r="Q17" s="64">
        <v>0</v>
      </c>
      <c r="R17" s="63"/>
    </row>
    <row r="18" spans="1:18" ht="15">
      <c r="A18" s="79" t="s">
        <v>116</v>
      </c>
      <c r="B18" s="81" t="s">
        <v>123</v>
      </c>
      <c r="C18" s="81" t="s">
        <v>135</v>
      </c>
      <c r="D18" s="83" t="str">
        <f t="shared" si="0"/>
        <v>04</v>
      </c>
      <c r="E18" s="89" t="s">
        <v>131</v>
      </c>
      <c r="F18" s="89" t="s">
        <v>114</v>
      </c>
      <c r="G18" s="81" t="s">
        <v>132</v>
      </c>
      <c r="H18" s="82" t="s">
        <v>120</v>
      </c>
      <c r="I18" s="88">
        <v>11873630370</v>
      </c>
      <c r="J18" s="85">
        <v>10999876791</v>
      </c>
      <c r="K18" s="85">
        <v>4202874237</v>
      </c>
      <c r="L18" s="64">
        <v>0</v>
      </c>
      <c r="M18" s="64">
        <v>0</v>
      </c>
      <c r="N18" s="64">
        <v>0</v>
      </c>
      <c r="O18" s="64">
        <v>0</v>
      </c>
      <c r="P18" s="64">
        <v>0</v>
      </c>
      <c r="Q18" s="64">
        <v>0</v>
      </c>
      <c r="R18" s="63"/>
    </row>
    <row r="19" spans="1:18" ht="15">
      <c r="A19" s="79" t="s">
        <v>116</v>
      </c>
      <c r="B19" s="81" t="s">
        <v>136</v>
      </c>
      <c r="C19" s="81" t="s">
        <v>137</v>
      </c>
      <c r="D19" s="83" t="str">
        <f t="shared" si="0"/>
        <v>01</v>
      </c>
      <c r="E19" s="89" t="s">
        <v>131</v>
      </c>
      <c r="F19" s="89" t="s">
        <v>114</v>
      </c>
      <c r="G19" s="81" t="s">
        <v>132</v>
      </c>
      <c r="H19" s="82" t="s">
        <v>120</v>
      </c>
      <c r="I19" s="88">
        <v>468043000</v>
      </c>
      <c r="J19" s="85">
        <v>466488865</v>
      </c>
      <c r="K19" s="85">
        <v>175107819</v>
      </c>
      <c r="L19" s="64">
        <v>0</v>
      </c>
      <c r="M19" s="64">
        <v>0</v>
      </c>
      <c r="N19" s="64">
        <v>0</v>
      </c>
      <c r="O19" s="64">
        <v>0</v>
      </c>
      <c r="P19" s="64">
        <v>0</v>
      </c>
      <c r="Q19" s="64">
        <v>0</v>
      </c>
      <c r="R19" s="63"/>
    </row>
    <row r="20" spans="1:18" ht="15">
      <c r="A20" s="79" t="s">
        <v>116</v>
      </c>
      <c r="B20" s="81" t="s">
        <v>126</v>
      </c>
      <c r="C20" s="81" t="s">
        <v>127</v>
      </c>
      <c r="D20" s="83" t="str">
        <f t="shared" si="0"/>
        <v>04</v>
      </c>
      <c r="E20" s="89" t="s">
        <v>138</v>
      </c>
      <c r="F20" s="89" t="s">
        <v>114</v>
      </c>
      <c r="G20" s="81" t="s">
        <v>139</v>
      </c>
      <c r="H20" s="82" t="s">
        <v>128</v>
      </c>
      <c r="I20" s="88">
        <v>1501974744</v>
      </c>
      <c r="J20" s="85">
        <v>1221593916</v>
      </c>
      <c r="K20" s="85">
        <v>654204616</v>
      </c>
      <c r="L20" s="64">
        <v>0</v>
      </c>
      <c r="M20" s="64">
        <v>0</v>
      </c>
      <c r="N20" s="64">
        <v>0</v>
      </c>
      <c r="O20" s="64">
        <v>0</v>
      </c>
      <c r="P20" s="64">
        <v>0</v>
      </c>
      <c r="Q20" s="64">
        <v>0</v>
      </c>
      <c r="R20" s="63"/>
    </row>
    <row r="21" spans="1:18" ht="15">
      <c r="A21" s="77" t="s">
        <v>116</v>
      </c>
      <c r="B21" s="70" t="s">
        <v>117</v>
      </c>
      <c r="C21" s="90" t="s">
        <v>140</v>
      </c>
      <c r="D21" s="71" t="str">
        <f t="shared" si="0"/>
        <v>04</v>
      </c>
      <c r="E21" s="76" t="str">
        <f t="shared" ref="E21:E24" si="3">IF(ISERR(FIND("(",G21)),"N/A",LEFT(G21,FIND("(",G21)-1))</f>
        <v>TPCC</v>
      </c>
      <c r="F21" s="76" t="str">
        <f t="shared" ref="F21:F24" si="4">IF(ISERR(FIND("indirecto",LOWER(G21))),IF(ISERR(FIND("directo",LOWER(G21))),"N/A","Directo"),"Indirecto")</f>
        <v>Indirecto</v>
      </c>
      <c r="G21" s="70" t="s">
        <v>141</v>
      </c>
      <c r="H21" s="70" t="s">
        <v>42</v>
      </c>
      <c r="I21" s="91">
        <v>198200040</v>
      </c>
      <c r="J21" s="85">
        <v>101016210</v>
      </c>
      <c r="K21" s="85">
        <v>46252920</v>
      </c>
      <c r="L21" s="64">
        <v>0</v>
      </c>
      <c r="M21" s="64">
        <v>0</v>
      </c>
      <c r="N21" s="64">
        <v>0</v>
      </c>
      <c r="O21" s="64">
        <v>0</v>
      </c>
      <c r="P21" s="64">
        <v>0</v>
      </c>
      <c r="Q21" s="64">
        <v>0</v>
      </c>
      <c r="R21" s="63"/>
    </row>
    <row r="22" spans="1:18" ht="15">
      <c r="A22" s="77" t="s">
        <v>116</v>
      </c>
      <c r="B22" s="70" t="s">
        <v>117</v>
      </c>
      <c r="C22" s="90" t="s">
        <v>142</v>
      </c>
      <c r="D22" s="71" t="str">
        <f t="shared" si="0"/>
        <v>04</v>
      </c>
      <c r="E22" s="76" t="str">
        <f t="shared" si="3"/>
        <v>TPCC</v>
      </c>
      <c r="F22" s="76" t="str">
        <f t="shared" si="4"/>
        <v>Indirecto</v>
      </c>
      <c r="G22" s="70" t="s">
        <v>141</v>
      </c>
      <c r="H22" s="70" t="s">
        <v>42</v>
      </c>
      <c r="I22" s="91">
        <v>445119840</v>
      </c>
      <c r="J22" s="85">
        <v>418648800</v>
      </c>
      <c r="K22" s="85">
        <v>183124680</v>
      </c>
      <c r="L22" s="64">
        <v>0</v>
      </c>
      <c r="M22" s="64">
        <v>0</v>
      </c>
      <c r="N22" s="64">
        <v>0</v>
      </c>
      <c r="O22" s="64">
        <v>0</v>
      </c>
      <c r="P22" s="64">
        <v>0</v>
      </c>
      <c r="Q22" s="64">
        <v>0</v>
      </c>
      <c r="R22" s="63"/>
    </row>
    <row r="23" spans="1:18" ht="15">
      <c r="A23" s="70" t="s">
        <v>116</v>
      </c>
      <c r="B23" s="70" t="s">
        <v>123</v>
      </c>
      <c r="C23" s="70" t="s">
        <v>124</v>
      </c>
      <c r="D23" s="71" t="str">
        <f t="shared" si="0"/>
        <v>04</v>
      </c>
      <c r="E23" s="76" t="str">
        <f t="shared" si="3"/>
        <v>TPCC</v>
      </c>
      <c r="F23" s="76" t="str">
        <f t="shared" si="4"/>
        <v>Indirecto</v>
      </c>
      <c r="G23" s="70" t="s">
        <v>141</v>
      </c>
      <c r="H23" s="70" t="s">
        <v>42</v>
      </c>
      <c r="I23" s="91">
        <v>2261650000</v>
      </c>
      <c r="J23" s="85">
        <v>1673953890</v>
      </c>
      <c r="K23" s="85">
        <v>572270340</v>
      </c>
      <c r="L23" s="64">
        <v>0</v>
      </c>
      <c r="M23" s="64">
        <v>0</v>
      </c>
      <c r="N23" s="64">
        <v>0</v>
      </c>
      <c r="O23" s="64">
        <v>0</v>
      </c>
      <c r="P23" s="64">
        <v>0</v>
      </c>
      <c r="Q23" s="64">
        <v>0</v>
      </c>
      <c r="R23" s="63"/>
    </row>
    <row r="24" spans="1:18" ht="15">
      <c r="A24" s="70" t="s">
        <v>116</v>
      </c>
      <c r="B24" s="70" t="s">
        <v>136</v>
      </c>
      <c r="C24" s="70" t="s">
        <v>137</v>
      </c>
      <c r="D24" s="71" t="str">
        <f t="shared" si="0"/>
        <v>01</v>
      </c>
      <c r="E24" s="76" t="str">
        <f t="shared" si="3"/>
        <v>TPCC</v>
      </c>
      <c r="F24" s="76" t="str">
        <f t="shared" si="4"/>
        <v>Indirecto</v>
      </c>
      <c r="G24" s="70" t="s">
        <v>141</v>
      </c>
      <c r="H24" s="70" t="s">
        <v>38</v>
      </c>
      <c r="I24" s="91">
        <v>468043000</v>
      </c>
      <c r="J24" s="85">
        <v>466488865</v>
      </c>
      <c r="K24" s="85">
        <v>175107819</v>
      </c>
      <c r="L24" s="64">
        <v>0</v>
      </c>
      <c r="M24" s="64">
        <v>0</v>
      </c>
      <c r="N24" s="64">
        <v>0</v>
      </c>
      <c r="O24" s="64">
        <v>0</v>
      </c>
      <c r="P24" s="64">
        <v>0</v>
      </c>
      <c r="Q24" s="64">
        <v>0</v>
      </c>
      <c r="R24" s="63"/>
    </row>
    <row r="25" spans="1:18" ht="15">
      <c r="A25" s="65"/>
      <c r="B25" s="65"/>
      <c r="C25" s="65"/>
      <c r="D25" s="65"/>
      <c r="E25" s="65"/>
      <c r="F25" s="65"/>
      <c r="G25" s="65"/>
      <c r="H25" s="65"/>
      <c r="I25" s="85"/>
      <c r="J25" s="85"/>
      <c r="K25" s="85"/>
      <c r="L25" s="64"/>
      <c r="M25" s="64"/>
      <c r="N25" s="64"/>
      <c r="O25" s="68"/>
      <c r="P25" s="68"/>
      <c r="Q25" s="68"/>
      <c r="R25" s="63"/>
    </row>
    <row r="26" spans="1:18" ht="23.25" customHeight="1">
      <c r="A26" s="119" t="s">
        <v>115</v>
      </c>
      <c r="B26" s="119"/>
      <c r="C26" s="119"/>
      <c r="D26" s="119"/>
      <c r="E26" s="119"/>
      <c r="F26" s="119"/>
      <c r="G26" s="119"/>
      <c r="H26" s="119"/>
      <c r="I26" s="119"/>
      <c r="J26" s="119"/>
      <c r="K26" s="119"/>
      <c r="L26" s="119"/>
      <c r="M26" s="119"/>
      <c r="N26" s="119"/>
      <c r="O26" s="66"/>
      <c r="P26" s="66"/>
      <c r="Q26" s="66"/>
      <c r="R26" s="66"/>
    </row>
    <row r="27" spans="1:18" ht="15.75" customHeight="1">
      <c r="A27" s="66"/>
      <c r="B27" s="66"/>
      <c r="C27" s="66"/>
      <c r="D27" s="66"/>
      <c r="E27" s="66"/>
      <c r="F27" s="66"/>
      <c r="G27" s="66"/>
      <c r="H27" s="66"/>
      <c r="I27" s="66"/>
      <c r="J27" s="66"/>
      <c r="K27" s="66"/>
      <c r="L27" s="66"/>
      <c r="M27" s="66"/>
      <c r="N27" s="66"/>
      <c r="O27" s="66"/>
      <c r="P27" s="66"/>
      <c r="Q27" s="66"/>
      <c r="R27" s="66"/>
    </row>
    <row r="28" spans="1:18" ht="15.75" customHeight="1">
      <c r="A28" s="66"/>
      <c r="B28" s="66"/>
      <c r="C28" s="66"/>
      <c r="D28" s="66"/>
      <c r="E28" s="66"/>
      <c r="F28" s="66"/>
      <c r="G28" s="66"/>
      <c r="H28" s="66"/>
      <c r="I28" s="66"/>
      <c r="J28" s="66"/>
      <c r="K28" s="66"/>
      <c r="L28" s="66"/>
      <c r="M28" s="66"/>
      <c r="N28" s="66"/>
      <c r="O28" s="66"/>
      <c r="P28" s="66"/>
      <c r="Q28" s="66"/>
      <c r="R28" s="66"/>
    </row>
    <row r="29" spans="1:18" ht="15.75" customHeight="1">
      <c r="A29" s="66"/>
      <c r="B29" s="66"/>
      <c r="C29" s="66"/>
      <c r="D29" s="66"/>
      <c r="E29" s="66"/>
      <c r="F29" s="66"/>
      <c r="G29" s="66"/>
      <c r="H29" s="66"/>
      <c r="I29" s="66"/>
      <c r="J29" s="66"/>
      <c r="K29" s="66"/>
      <c r="L29" s="66"/>
      <c r="M29" s="66"/>
      <c r="N29" s="66"/>
      <c r="O29" s="66"/>
      <c r="P29" s="66"/>
      <c r="Q29" s="66"/>
      <c r="R29" s="66"/>
    </row>
    <row r="30" spans="1:18" ht="15.75" customHeight="1">
      <c r="A30" s="66"/>
      <c r="B30" s="66"/>
      <c r="C30" s="66"/>
      <c r="D30" s="66"/>
      <c r="E30" s="66"/>
      <c r="F30" s="66"/>
      <c r="G30" s="66"/>
      <c r="H30" s="66"/>
      <c r="I30" s="66"/>
      <c r="J30" s="66"/>
      <c r="K30" s="66"/>
      <c r="L30" s="66"/>
      <c r="M30" s="66"/>
      <c r="N30" s="66"/>
      <c r="O30" s="66"/>
      <c r="P30" s="66"/>
      <c r="Q30" s="66"/>
      <c r="R30" s="66"/>
    </row>
    <row r="31" spans="1:18" ht="15.75" customHeight="1">
      <c r="A31" s="66"/>
      <c r="B31" s="66"/>
      <c r="C31" s="66"/>
      <c r="D31" s="66"/>
      <c r="E31" s="66"/>
      <c r="F31" s="66"/>
      <c r="G31" s="66"/>
      <c r="H31" s="66"/>
      <c r="I31" s="66"/>
      <c r="J31" s="66"/>
      <c r="K31" s="66"/>
      <c r="L31" s="66"/>
      <c r="M31" s="66"/>
      <c r="N31" s="66"/>
      <c r="O31" s="66"/>
      <c r="P31" s="66"/>
      <c r="Q31" s="66"/>
      <c r="R31" s="66"/>
    </row>
    <row r="32" spans="1:18" ht="15.75" customHeight="1">
      <c r="A32" s="66"/>
      <c r="B32" s="66"/>
      <c r="C32" s="66"/>
      <c r="D32" s="66"/>
      <c r="E32" s="66"/>
      <c r="F32" s="66"/>
      <c r="G32" s="66"/>
      <c r="H32" s="66"/>
      <c r="I32" s="66"/>
      <c r="J32" s="66"/>
      <c r="K32" s="66"/>
      <c r="L32" s="66"/>
      <c r="M32" s="66"/>
      <c r="N32" s="66"/>
      <c r="O32" s="66"/>
      <c r="P32" s="66"/>
      <c r="Q32" s="66"/>
      <c r="R32" s="66"/>
    </row>
    <row r="33" spans="1:18" ht="15.75" customHeight="1">
      <c r="A33" s="66"/>
      <c r="B33" s="66"/>
      <c r="C33" s="66"/>
      <c r="D33" s="66"/>
      <c r="E33" s="66"/>
      <c r="F33" s="66"/>
      <c r="G33" s="66"/>
      <c r="H33" s="66"/>
      <c r="I33" s="66"/>
      <c r="J33" s="66"/>
      <c r="K33" s="66"/>
      <c r="L33" s="66"/>
      <c r="M33" s="66"/>
      <c r="N33" s="66"/>
      <c r="O33" s="66"/>
      <c r="P33" s="66"/>
      <c r="Q33" s="66"/>
      <c r="R33" s="66"/>
    </row>
    <row r="34" spans="1:18" ht="15.75" customHeight="1">
      <c r="A34" s="66"/>
      <c r="B34" s="66"/>
      <c r="C34" s="66"/>
      <c r="D34" s="66"/>
      <c r="E34" s="66"/>
      <c r="F34" s="66"/>
      <c r="G34" s="66"/>
      <c r="H34" s="66"/>
      <c r="I34" s="66"/>
      <c r="J34" s="66"/>
      <c r="K34" s="66"/>
      <c r="L34" s="66"/>
      <c r="M34" s="66"/>
      <c r="N34" s="66"/>
      <c r="O34" s="66"/>
      <c r="P34" s="66"/>
      <c r="Q34" s="66"/>
      <c r="R34" s="66"/>
    </row>
    <row r="35" spans="1:18" ht="15.75" customHeight="1">
      <c r="A35" s="66"/>
      <c r="B35" s="66"/>
      <c r="C35" s="66"/>
      <c r="D35" s="66"/>
      <c r="E35" s="66"/>
      <c r="F35" s="66"/>
      <c r="G35" s="66"/>
      <c r="H35" s="66"/>
      <c r="I35" s="66"/>
      <c r="J35" s="66"/>
      <c r="K35" s="66"/>
      <c r="L35" s="66"/>
      <c r="M35" s="66"/>
      <c r="N35" s="66"/>
      <c r="O35" s="66"/>
      <c r="P35" s="66"/>
      <c r="Q35" s="66"/>
      <c r="R35" s="66"/>
    </row>
    <row r="36" spans="1:18" ht="15.75" customHeight="1">
      <c r="A36" s="66"/>
      <c r="B36" s="66"/>
      <c r="C36" s="66"/>
      <c r="D36" s="66"/>
      <c r="E36" s="66"/>
      <c r="F36" s="66"/>
      <c r="G36" s="66"/>
      <c r="H36" s="66"/>
      <c r="I36" s="66"/>
      <c r="J36" s="66"/>
      <c r="K36" s="66"/>
      <c r="L36" s="66"/>
      <c r="M36" s="66"/>
      <c r="N36" s="66"/>
      <c r="O36" s="66"/>
      <c r="P36" s="66"/>
      <c r="Q36" s="66"/>
      <c r="R36" s="66"/>
    </row>
    <row r="37" spans="1:18" ht="15.75" customHeight="1">
      <c r="A37" s="66"/>
      <c r="B37" s="66"/>
      <c r="C37" s="66"/>
      <c r="D37" s="66"/>
      <c r="E37" s="66"/>
      <c r="F37" s="66"/>
      <c r="G37" s="66"/>
      <c r="H37" s="66"/>
      <c r="I37" s="66"/>
      <c r="J37" s="66"/>
      <c r="K37" s="66"/>
      <c r="L37" s="66"/>
      <c r="M37" s="66"/>
      <c r="N37" s="66"/>
      <c r="O37" s="66"/>
      <c r="P37" s="66"/>
      <c r="Q37" s="66"/>
      <c r="R37" s="66"/>
    </row>
    <row r="38" spans="1:18" ht="15.75" customHeight="1">
      <c r="A38" s="66"/>
      <c r="B38" s="66"/>
      <c r="C38" s="66"/>
      <c r="D38" s="66"/>
      <c r="E38" s="66"/>
      <c r="F38" s="66"/>
      <c r="G38" s="66"/>
      <c r="H38" s="66"/>
      <c r="I38" s="66"/>
      <c r="J38" s="66"/>
      <c r="K38" s="66"/>
      <c r="L38" s="66"/>
      <c r="M38" s="66"/>
      <c r="N38" s="66"/>
      <c r="O38" s="66"/>
      <c r="P38" s="66"/>
      <c r="Q38" s="66"/>
      <c r="R38" s="66"/>
    </row>
    <row r="39" spans="1:18" ht="15.75" customHeight="1">
      <c r="A39" s="66"/>
      <c r="B39" s="66"/>
      <c r="C39" s="66"/>
      <c r="D39" s="66"/>
      <c r="E39" s="66"/>
      <c r="F39" s="66"/>
      <c r="G39" s="66"/>
      <c r="H39" s="66"/>
      <c r="I39" s="66"/>
      <c r="J39" s="66"/>
      <c r="K39" s="66"/>
      <c r="L39" s="66"/>
      <c r="M39" s="66"/>
      <c r="N39" s="66"/>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sheetData>
  <sheetProtection algorithmName="SHA-512" hashValue="5SOGh7euH/KY2Al4N402uDkkkIqGgAkjpwNsRXOBtCh11XVkx512jmHO4yHL283BXlb8NJWefdU/QGV9fes11g==" saltValue="EwPgyvvHsFgnhSkaaOq7cA==" spinCount="100000" sheet="1" formatCells="0" formatColumns="0" formatRows="0" insertColumns="0" insertRows="0" insertHyperlinks="0" deleteColumns="0" deleteRows="0" sort="0" autoFilter="0" pivotTables="0"/>
  <autoFilter ref="A7:AMB24" xr:uid="{00000000-0009-0000-0000-000004000000}"/>
  <mergeCells count="10">
    <mergeCell ref="A26:N26"/>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disablePrompts="1" count="8">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xm:sqref>
        </x14:dataValidation>
        <x14:dataValidation type="list" allowBlank="1" showErrorMessage="1" xr:uid="{00000000-0002-0000-0400-000007000000}">
          <x14:formula1>
            <xm:f>'C:\Users\mayer\Downloads\[Cultura Ciudadana TPCC Programación (2).xlsm]Tablas Listas Desplegables'!#REF!</xm:f>
          </x14:formula1>
          <xm:sqref>A21:A24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2022-10-19T21:01:34Z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